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19 г\"/>
    </mc:Choice>
  </mc:AlternateContent>
  <bookViews>
    <workbookView xWindow="0" yWindow="0" windowWidth="28800" windowHeight="12435" activeTab="2"/>
  </bookViews>
  <sheets>
    <sheet name="ДОХОДЫ" sheetId="4" r:id="rId1"/>
    <sheet name="РАСХОДЫ" sheetId="3" r:id="rId2"/>
    <sheet name="ИСТОЧНИКИ" sheetId="2" r:id="rId3"/>
  </sheets>
  <calcPr calcId="152511"/>
</workbook>
</file>

<file path=xl/calcChain.xml><?xml version="1.0" encoding="utf-8"?>
<calcChain xmlns="http://schemas.openxmlformats.org/spreadsheetml/2006/main">
  <c r="L690" i="4" l="1"/>
  <c r="J690" i="4"/>
  <c r="G690" i="4"/>
  <c r="E690" i="4"/>
  <c r="L689" i="4"/>
  <c r="J689" i="4"/>
  <c r="G689" i="4"/>
  <c r="E689" i="4"/>
  <c r="L688" i="4"/>
  <c r="J688" i="4"/>
  <c r="G688" i="4"/>
  <c r="E688" i="4"/>
  <c r="L687" i="4"/>
  <c r="J687" i="4"/>
  <c r="G687" i="4"/>
  <c r="E687" i="4"/>
  <c r="L686" i="4"/>
  <c r="J686" i="4"/>
  <c r="G686" i="4"/>
  <c r="E686" i="4"/>
  <c r="K685" i="4"/>
  <c r="L685" i="4" s="1"/>
  <c r="J685" i="4"/>
  <c r="G685" i="4"/>
  <c r="E685" i="4"/>
  <c r="L684" i="4"/>
  <c r="J684" i="4"/>
  <c r="G684" i="4"/>
  <c r="E684" i="4"/>
  <c r="L683" i="4"/>
  <c r="J683" i="4"/>
  <c r="G683" i="4"/>
  <c r="E683" i="4"/>
  <c r="L682" i="4"/>
  <c r="J682" i="4"/>
  <c r="G682" i="4"/>
  <c r="E682" i="4"/>
  <c r="L681" i="4"/>
  <c r="J681" i="4"/>
  <c r="G681" i="4"/>
  <c r="E681" i="4"/>
  <c r="L680" i="4"/>
  <c r="J680" i="4"/>
  <c r="G680" i="4"/>
  <c r="E680" i="4"/>
  <c r="L679" i="4"/>
  <c r="J679" i="4"/>
  <c r="G679" i="4"/>
  <c r="E679" i="4"/>
  <c r="L678" i="4"/>
  <c r="J678" i="4"/>
  <c r="G678" i="4"/>
  <c r="E678" i="4"/>
  <c r="L677" i="4"/>
  <c r="J677" i="4"/>
  <c r="G677" i="4"/>
  <c r="E677" i="4"/>
  <c r="L676" i="4"/>
  <c r="J676" i="4"/>
  <c r="G676" i="4"/>
  <c r="E676" i="4"/>
  <c r="L675" i="4"/>
  <c r="J675" i="4"/>
  <c r="G675" i="4"/>
  <c r="E675" i="4"/>
  <c r="L674" i="4"/>
  <c r="J674" i="4"/>
  <c r="G674" i="4"/>
  <c r="E674" i="4"/>
  <c r="L673" i="4"/>
  <c r="J673" i="4"/>
  <c r="G673" i="4"/>
  <c r="E673" i="4"/>
  <c r="L672" i="4"/>
  <c r="J672" i="4"/>
  <c r="G672" i="4"/>
  <c r="E672" i="4"/>
  <c r="L671" i="4"/>
  <c r="J671" i="4"/>
  <c r="G671" i="4"/>
  <c r="E671" i="4"/>
  <c r="L670" i="4"/>
  <c r="J670" i="4"/>
  <c r="G670" i="4"/>
  <c r="E670" i="4"/>
  <c r="L669" i="4"/>
  <c r="J669" i="4"/>
  <c r="G669" i="4"/>
  <c r="E669" i="4"/>
  <c r="L668" i="4"/>
  <c r="J668" i="4"/>
  <c r="G668" i="4"/>
  <c r="E668" i="4"/>
  <c r="L667" i="4"/>
  <c r="J667" i="4"/>
  <c r="G667" i="4"/>
  <c r="E667" i="4"/>
  <c r="L666" i="4"/>
  <c r="J666" i="4"/>
  <c r="G666" i="4"/>
  <c r="E666" i="4"/>
  <c r="L665" i="4"/>
  <c r="J665" i="4"/>
  <c r="G665" i="4"/>
  <c r="E665" i="4"/>
  <c r="L664" i="4"/>
  <c r="J664" i="4"/>
  <c r="G664" i="4"/>
  <c r="E664" i="4"/>
  <c r="L663" i="4"/>
  <c r="J663" i="4"/>
  <c r="G663" i="4"/>
  <c r="E663" i="4"/>
  <c r="L662" i="4"/>
  <c r="J662" i="4"/>
  <c r="G662" i="4"/>
  <c r="E662" i="4"/>
  <c r="L661" i="4"/>
  <c r="J661" i="4"/>
  <c r="G661" i="4"/>
  <c r="E661" i="4"/>
  <c r="L660" i="4"/>
  <c r="J660" i="4"/>
  <c r="G660" i="4"/>
  <c r="E660" i="4"/>
  <c r="L659" i="4"/>
  <c r="J659" i="4"/>
  <c r="G659" i="4"/>
  <c r="E659" i="4"/>
  <c r="L658" i="4"/>
  <c r="J658" i="4"/>
  <c r="G658" i="4"/>
  <c r="E658" i="4"/>
  <c r="L657" i="4"/>
  <c r="J657" i="4"/>
  <c r="G657" i="4"/>
  <c r="E657" i="4"/>
  <c r="L656" i="4"/>
  <c r="J656" i="4"/>
  <c r="G656" i="4"/>
  <c r="E656" i="4"/>
  <c r="G655" i="4"/>
  <c r="E655" i="4"/>
  <c r="G654" i="4"/>
  <c r="E654" i="4"/>
  <c r="G653" i="4"/>
  <c r="E653" i="4"/>
  <c r="G652" i="4"/>
  <c r="E652" i="4"/>
  <c r="L651" i="4"/>
  <c r="J651" i="4"/>
  <c r="G651" i="4"/>
  <c r="E651" i="4"/>
  <c r="L650" i="4"/>
  <c r="J650" i="4"/>
  <c r="G650" i="4"/>
  <c r="E650" i="4"/>
  <c r="L649" i="4"/>
  <c r="J649" i="4"/>
  <c r="G649" i="4"/>
  <c r="E649" i="4"/>
  <c r="L647" i="4"/>
  <c r="J647" i="4"/>
  <c r="L646" i="4"/>
  <c r="J646" i="4"/>
  <c r="L645" i="4"/>
  <c r="J645" i="4"/>
  <c r="L644" i="4"/>
  <c r="J644" i="4"/>
  <c r="L643" i="4"/>
  <c r="J643" i="4"/>
  <c r="G642" i="4"/>
  <c r="E642" i="4"/>
  <c r="G641" i="4"/>
  <c r="E641" i="4"/>
  <c r="G640" i="4"/>
  <c r="E640" i="4"/>
  <c r="G639" i="4"/>
  <c r="E639" i="4"/>
  <c r="G638" i="4"/>
  <c r="E638" i="4"/>
  <c r="G637" i="4"/>
  <c r="E637" i="4"/>
  <c r="G636" i="4"/>
  <c r="E636" i="4"/>
  <c r="L635" i="4"/>
  <c r="J635" i="4"/>
  <c r="G635" i="4"/>
  <c r="E635" i="4"/>
  <c r="L634" i="4"/>
  <c r="J634" i="4"/>
  <c r="G634" i="4"/>
  <c r="E634" i="4"/>
  <c r="L633" i="4"/>
  <c r="J633" i="4"/>
  <c r="G633" i="4"/>
  <c r="E633" i="4"/>
  <c r="L632" i="4"/>
  <c r="J632" i="4"/>
  <c r="G632" i="4"/>
  <c r="E632" i="4"/>
  <c r="L631" i="4"/>
  <c r="J631" i="4"/>
  <c r="G631" i="4"/>
  <c r="E631" i="4"/>
  <c r="L630" i="4"/>
  <c r="J630" i="4"/>
  <c r="G630" i="4"/>
  <c r="E630" i="4"/>
  <c r="L629" i="4"/>
  <c r="J629" i="4"/>
  <c r="G629" i="4"/>
  <c r="E629" i="4"/>
  <c r="L628" i="4"/>
  <c r="J628" i="4"/>
  <c r="G628" i="4"/>
  <c r="E628" i="4"/>
  <c r="K627" i="4"/>
  <c r="L627" i="4" s="1"/>
  <c r="J627" i="4"/>
  <c r="G627" i="4"/>
  <c r="F627" i="4"/>
  <c r="E627" i="4"/>
  <c r="L626" i="4"/>
  <c r="J626" i="4"/>
  <c r="G626" i="4"/>
  <c r="E626" i="4"/>
  <c r="L625" i="4"/>
  <c r="J625" i="4"/>
  <c r="G625" i="4"/>
  <c r="E625" i="4"/>
  <c r="G624" i="4"/>
  <c r="E624" i="4"/>
  <c r="G623" i="4"/>
  <c r="E623" i="4"/>
  <c r="G622" i="4"/>
  <c r="E622" i="4"/>
  <c r="G621" i="4"/>
  <c r="E621" i="4"/>
  <c r="G620" i="4"/>
  <c r="E620" i="4"/>
  <c r="G619" i="4"/>
  <c r="E619" i="4"/>
  <c r="G618" i="4"/>
  <c r="E618" i="4"/>
  <c r="G617" i="4"/>
  <c r="E617" i="4"/>
  <c r="G616" i="4"/>
  <c r="E616" i="4"/>
  <c r="G615" i="4"/>
  <c r="E615" i="4"/>
  <c r="G614" i="4"/>
  <c r="E614" i="4"/>
  <c r="L613" i="4"/>
  <c r="J613" i="4"/>
  <c r="G613" i="4"/>
  <c r="E613" i="4"/>
  <c r="L612" i="4"/>
  <c r="J612" i="4"/>
  <c r="G612" i="4"/>
  <c r="E612" i="4"/>
  <c r="L611" i="4"/>
  <c r="J611" i="4"/>
  <c r="G611" i="4"/>
  <c r="E611" i="4"/>
  <c r="G610" i="4"/>
  <c r="E610" i="4"/>
  <c r="G609" i="4"/>
  <c r="E609" i="4"/>
  <c r="G608" i="4"/>
  <c r="E608" i="4"/>
  <c r="G607" i="4"/>
  <c r="E607" i="4"/>
  <c r="G606" i="4"/>
  <c r="E606" i="4"/>
  <c r="G605" i="4"/>
  <c r="E605" i="4"/>
  <c r="G604" i="4"/>
  <c r="E604" i="4"/>
  <c r="G603" i="4"/>
  <c r="E603" i="4"/>
  <c r="G602" i="4"/>
  <c r="E602" i="4"/>
  <c r="L601" i="4"/>
  <c r="J601" i="4"/>
  <c r="G601" i="4"/>
  <c r="E601" i="4"/>
  <c r="L600" i="4"/>
  <c r="J600" i="4"/>
  <c r="G600" i="4"/>
  <c r="E600" i="4"/>
  <c r="L599" i="4"/>
  <c r="J599" i="4"/>
  <c r="G599" i="4"/>
  <c r="E599" i="4"/>
  <c r="L598" i="4"/>
  <c r="J598" i="4"/>
  <c r="G598" i="4"/>
  <c r="E598" i="4"/>
  <c r="L597" i="4"/>
  <c r="J597" i="4"/>
  <c r="G597" i="4"/>
  <c r="E597" i="4"/>
  <c r="L596" i="4"/>
  <c r="J596" i="4"/>
  <c r="G596" i="4"/>
  <c r="E596" i="4"/>
  <c r="L595" i="4"/>
  <c r="J595" i="4"/>
  <c r="G595" i="4"/>
  <c r="E595" i="4"/>
  <c r="L594" i="4"/>
  <c r="J594" i="4"/>
  <c r="G594" i="4"/>
  <c r="E594" i="4"/>
  <c r="L593" i="4"/>
  <c r="J593" i="4"/>
  <c r="G593" i="4"/>
  <c r="E593" i="4"/>
  <c r="L592" i="4"/>
  <c r="J592" i="4"/>
  <c r="G592" i="4"/>
  <c r="E592" i="4"/>
  <c r="L591" i="4"/>
  <c r="J591" i="4"/>
  <c r="G591" i="4"/>
  <c r="E591" i="4"/>
  <c r="L590" i="4"/>
  <c r="J590" i="4"/>
  <c r="G590" i="4"/>
  <c r="E590" i="4"/>
  <c r="L589" i="4"/>
  <c r="J589" i="4"/>
  <c r="G589" i="4"/>
  <c r="E589" i="4"/>
  <c r="L588" i="4"/>
  <c r="J588" i="4"/>
  <c r="G588" i="4"/>
  <c r="E588" i="4"/>
  <c r="L587" i="4"/>
  <c r="J587" i="4"/>
  <c r="G587" i="4"/>
  <c r="E587" i="4"/>
  <c r="L586" i="4"/>
  <c r="J586" i="4"/>
  <c r="G586" i="4"/>
  <c r="E586" i="4"/>
  <c r="L585" i="4"/>
  <c r="J585" i="4"/>
  <c r="G585" i="4"/>
  <c r="E585" i="4"/>
  <c r="L584" i="4"/>
  <c r="J584" i="4"/>
  <c r="G584" i="4"/>
  <c r="E584" i="4"/>
  <c r="L583" i="4"/>
  <c r="J583" i="4"/>
  <c r="G583" i="4"/>
  <c r="E583" i="4"/>
  <c r="L582" i="4"/>
  <c r="J582" i="4"/>
  <c r="G582" i="4"/>
  <c r="E582" i="4"/>
  <c r="L581" i="4"/>
  <c r="J581" i="4"/>
  <c r="G581" i="4"/>
  <c r="E581" i="4"/>
  <c r="L580" i="4"/>
  <c r="J580" i="4"/>
  <c r="G580" i="4"/>
  <c r="E580" i="4"/>
  <c r="L579" i="4"/>
  <c r="J579" i="4"/>
  <c r="G579" i="4"/>
  <c r="E579" i="4"/>
  <c r="L578" i="4"/>
  <c r="J578" i="4"/>
  <c r="G578" i="4"/>
  <c r="E578" i="4"/>
  <c r="L577" i="4"/>
  <c r="J577" i="4"/>
  <c r="G577" i="4"/>
  <c r="E577" i="4"/>
  <c r="L576" i="4"/>
  <c r="J576" i="4"/>
  <c r="G576" i="4"/>
  <c r="E576" i="4"/>
  <c r="L575" i="4"/>
  <c r="J575" i="4"/>
  <c r="G575" i="4"/>
  <c r="E575" i="4"/>
  <c r="L574" i="4"/>
  <c r="J574" i="4"/>
  <c r="G574" i="4"/>
  <c r="E574" i="4"/>
  <c r="L573" i="4"/>
  <c r="J573" i="4"/>
  <c r="G573" i="4"/>
  <c r="E573" i="4"/>
  <c r="L572" i="4"/>
  <c r="J572" i="4"/>
  <c r="G572" i="4"/>
  <c r="E572" i="4"/>
  <c r="L571" i="4"/>
  <c r="J571" i="4"/>
  <c r="G571" i="4"/>
  <c r="E571" i="4"/>
  <c r="L570" i="4"/>
  <c r="J570" i="4"/>
  <c r="G570" i="4"/>
  <c r="E570" i="4"/>
  <c r="L569" i="4"/>
  <c r="J569" i="4"/>
  <c r="G569" i="4"/>
  <c r="E569" i="4"/>
  <c r="L568" i="4"/>
  <c r="J568" i="4"/>
  <c r="G568" i="4"/>
  <c r="E568" i="4"/>
  <c r="L567" i="4"/>
  <c r="J567" i="4"/>
  <c r="G567" i="4"/>
  <c r="E567" i="4"/>
  <c r="L566" i="4"/>
  <c r="J566" i="4"/>
  <c r="G566" i="4"/>
  <c r="E566" i="4"/>
  <c r="L565" i="4"/>
  <c r="J565" i="4"/>
  <c r="G565" i="4"/>
  <c r="E565" i="4"/>
  <c r="L564" i="4"/>
  <c r="J564" i="4"/>
  <c r="G564" i="4"/>
  <c r="E564" i="4"/>
  <c r="L563" i="4"/>
  <c r="J563" i="4"/>
  <c r="G563" i="4"/>
  <c r="E563" i="4"/>
  <c r="L562" i="4"/>
  <c r="J562" i="4"/>
  <c r="G562" i="4"/>
  <c r="E562" i="4"/>
  <c r="L561" i="4"/>
  <c r="J561" i="4"/>
  <c r="G561" i="4"/>
  <c r="E561" i="4"/>
  <c r="L560" i="4"/>
  <c r="J560" i="4"/>
  <c r="G560" i="4"/>
  <c r="E560" i="4"/>
  <c r="L559" i="4"/>
  <c r="J559" i="4"/>
  <c r="G559" i="4"/>
  <c r="E559" i="4"/>
  <c r="L558" i="4"/>
  <c r="J558" i="4"/>
  <c r="G558" i="4"/>
  <c r="E558" i="4"/>
  <c r="L557" i="4"/>
  <c r="J557" i="4"/>
  <c r="G557" i="4"/>
  <c r="E557" i="4"/>
  <c r="L556" i="4"/>
  <c r="J556" i="4"/>
  <c r="G556" i="4"/>
  <c r="E556" i="4"/>
  <c r="L555" i="4"/>
  <c r="J555" i="4"/>
  <c r="G555" i="4"/>
  <c r="E555" i="4"/>
  <c r="L554" i="4"/>
  <c r="J554" i="4"/>
  <c r="G554" i="4"/>
  <c r="E554" i="4"/>
  <c r="L553" i="4"/>
  <c r="J553" i="4"/>
  <c r="G553" i="4"/>
  <c r="E553" i="4"/>
  <c r="L552" i="4"/>
  <c r="J552" i="4"/>
  <c r="G552" i="4"/>
  <c r="E552" i="4"/>
  <c r="L551" i="4"/>
  <c r="J551" i="4"/>
  <c r="G551" i="4"/>
  <c r="E551" i="4"/>
  <c r="L550" i="4"/>
  <c r="J550" i="4"/>
  <c r="G550" i="4"/>
  <c r="E550" i="4"/>
  <c r="L549" i="4"/>
  <c r="J549" i="4"/>
  <c r="G549" i="4"/>
  <c r="E549" i="4"/>
  <c r="L548" i="4"/>
  <c r="J548" i="4"/>
  <c r="G548" i="4"/>
  <c r="E548" i="4"/>
  <c r="L547" i="4"/>
  <c r="J547" i="4"/>
  <c r="G547" i="4"/>
  <c r="E547" i="4"/>
  <c r="L546" i="4"/>
  <c r="J546" i="4"/>
  <c r="G546" i="4"/>
  <c r="E546" i="4"/>
  <c r="L545" i="4"/>
  <c r="J545" i="4"/>
  <c r="G545" i="4"/>
  <c r="E545" i="4"/>
  <c r="L544" i="4"/>
  <c r="J544" i="4"/>
  <c r="G544" i="4"/>
  <c r="E544" i="4"/>
  <c r="L543" i="4"/>
  <c r="J543" i="4"/>
  <c r="G543" i="4"/>
  <c r="E543" i="4"/>
  <c r="L542" i="4"/>
  <c r="J542" i="4"/>
  <c r="G542" i="4"/>
  <c r="E542" i="4"/>
  <c r="L541" i="4"/>
  <c r="J541" i="4"/>
  <c r="G541" i="4"/>
  <c r="E541" i="4"/>
  <c r="L540" i="4"/>
  <c r="J540" i="4"/>
  <c r="G540" i="4"/>
  <c r="E540" i="4"/>
  <c r="L539" i="4"/>
  <c r="J539" i="4"/>
  <c r="G539" i="4"/>
  <c r="E539" i="4"/>
  <c r="L538" i="4"/>
  <c r="J538" i="4"/>
  <c r="G538" i="4"/>
  <c r="E538" i="4"/>
  <c r="L537" i="4"/>
  <c r="J537" i="4"/>
  <c r="G537" i="4"/>
  <c r="E537" i="4"/>
  <c r="L536" i="4"/>
  <c r="J536" i="4"/>
  <c r="G536" i="4"/>
  <c r="E536" i="4"/>
  <c r="L535" i="4"/>
  <c r="J535" i="4"/>
  <c r="G535" i="4"/>
  <c r="E535" i="4"/>
  <c r="L534" i="4"/>
  <c r="J534" i="4"/>
  <c r="G534" i="4"/>
  <c r="E534" i="4"/>
  <c r="L533" i="4"/>
  <c r="J533" i="4"/>
  <c r="G533" i="4"/>
  <c r="E533" i="4"/>
  <c r="L532" i="4"/>
  <c r="J532" i="4"/>
  <c r="G532" i="4"/>
  <c r="E532" i="4"/>
  <c r="L531" i="4"/>
  <c r="J531" i="4"/>
  <c r="G531" i="4"/>
  <c r="E531" i="4"/>
  <c r="L530" i="4"/>
  <c r="J530" i="4"/>
  <c r="G530" i="4"/>
  <c r="E530" i="4"/>
  <c r="L529" i="4"/>
  <c r="J529" i="4"/>
  <c r="G529" i="4"/>
  <c r="E529" i="4"/>
  <c r="L528" i="4"/>
  <c r="J528" i="4"/>
  <c r="G528" i="4"/>
  <c r="E528" i="4"/>
  <c r="L527" i="4"/>
  <c r="J527" i="4"/>
  <c r="G527" i="4"/>
  <c r="E527" i="4"/>
  <c r="L526" i="4"/>
  <c r="J526" i="4"/>
  <c r="G526" i="4"/>
  <c r="E526" i="4"/>
  <c r="L525" i="4"/>
  <c r="J525" i="4"/>
  <c r="G525" i="4"/>
  <c r="E525" i="4"/>
  <c r="L524" i="4"/>
  <c r="J524" i="4"/>
  <c r="G524" i="4"/>
  <c r="E524" i="4"/>
  <c r="L523" i="4"/>
  <c r="J523" i="4"/>
  <c r="G523" i="4"/>
  <c r="E523" i="4"/>
  <c r="L522" i="4"/>
  <c r="J522" i="4"/>
  <c r="G522" i="4"/>
  <c r="E522" i="4"/>
  <c r="L521" i="4"/>
  <c r="J521" i="4"/>
  <c r="G521" i="4"/>
  <c r="E521" i="4"/>
  <c r="L520" i="4"/>
  <c r="J520" i="4"/>
  <c r="G520" i="4"/>
  <c r="E520" i="4"/>
  <c r="L519" i="4"/>
  <c r="J519" i="4"/>
  <c r="G519" i="4"/>
  <c r="E519" i="4"/>
  <c r="L518" i="4"/>
  <c r="J518" i="4"/>
  <c r="G518" i="4"/>
  <c r="E518" i="4"/>
  <c r="L517" i="4"/>
  <c r="J517" i="4"/>
  <c r="G517" i="4"/>
  <c r="E517" i="4"/>
  <c r="L516" i="4"/>
  <c r="J516" i="4"/>
  <c r="G516" i="4"/>
  <c r="E516" i="4"/>
  <c r="L515" i="4"/>
  <c r="J515" i="4"/>
  <c r="G515" i="4"/>
  <c r="E515" i="4"/>
  <c r="L514" i="4"/>
  <c r="J514" i="4"/>
  <c r="G514" i="4"/>
  <c r="E514" i="4"/>
  <c r="L513" i="4"/>
  <c r="J513" i="4"/>
  <c r="G513" i="4"/>
  <c r="E513" i="4"/>
  <c r="L512" i="4"/>
  <c r="J512" i="4"/>
  <c r="G512" i="4"/>
  <c r="E512" i="4"/>
  <c r="L511" i="4"/>
  <c r="J511" i="4"/>
  <c r="G511" i="4"/>
  <c r="E511" i="4"/>
  <c r="L510" i="4"/>
  <c r="J510" i="4"/>
  <c r="G510" i="4"/>
  <c r="E510" i="4"/>
  <c r="L509" i="4"/>
  <c r="J509" i="4"/>
  <c r="G509" i="4"/>
  <c r="E509" i="4"/>
  <c r="L508" i="4"/>
  <c r="J508" i="4"/>
  <c r="G508" i="4"/>
  <c r="E508" i="4"/>
  <c r="L507" i="4"/>
  <c r="J507" i="4"/>
  <c r="G507" i="4"/>
  <c r="E507" i="4"/>
  <c r="L506" i="4"/>
  <c r="J506" i="4"/>
  <c r="G506" i="4"/>
  <c r="E506" i="4"/>
  <c r="L505" i="4"/>
  <c r="J505" i="4"/>
  <c r="G505" i="4"/>
  <c r="E505" i="4"/>
  <c r="L504" i="4"/>
  <c r="J504" i="4"/>
  <c r="G504" i="4"/>
  <c r="E504" i="4"/>
  <c r="L503" i="4"/>
  <c r="J503" i="4"/>
  <c r="G503" i="4"/>
  <c r="E503" i="4"/>
  <c r="L502" i="4"/>
  <c r="J502" i="4"/>
  <c r="G502" i="4"/>
  <c r="E502" i="4"/>
  <c r="L501" i="4"/>
  <c r="J501" i="4"/>
  <c r="G501" i="4"/>
  <c r="E501" i="4"/>
  <c r="L498" i="4"/>
  <c r="J498" i="4"/>
  <c r="G498" i="4"/>
  <c r="E498" i="4"/>
  <c r="G497" i="4"/>
  <c r="E497" i="4"/>
  <c r="G496" i="4"/>
  <c r="E496" i="4"/>
  <c r="G495" i="4"/>
  <c r="E495" i="4"/>
  <c r="G494" i="4"/>
  <c r="E494" i="4"/>
  <c r="L493" i="4"/>
  <c r="J493" i="4"/>
  <c r="G493" i="4"/>
  <c r="E493" i="4"/>
  <c r="L492" i="4"/>
  <c r="J492" i="4"/>
  <c r="G492" i="4"/>
  <c r="E492" i="4"/>
  <c r="L491" i="4"/>
  <c r="J491" i="4"/>
  <c r="G491" i="4"/>
  <c r="E491" i="4"/>
  <c r="L490" i="4"/>
  <c r="J490" i="4"/>
  <c r="G490" i="4"/>
  <c r="E490" i="4"/>
  <c r="L489" i="4"/>
  <c r="J489" i="4"/>
  <c r="G489" i="4"/>
  <c r="E489" i="4"/>
  <c r="L488" i="4"/>
  <c r="J488" i="4"/>
  <c r="G488" i="4"/>
  <c r="E488" i="4"/>
  <c r="L487" i="4"/>
  <c r="J487" i="4"/>
  <c r="G487" i="4"/>
  <c r="E487" i="4"/>
  <c r="L486" i="4"/>
  <c r="J486" i="4"/>
  <c r="G486" i="4"/>
  <c r="E486" i="4"/>
  <c r="L485" i="4"/>
  <c r="J485" i="4"/>
  <c r="G485" i="4"/>
  <c r="E485" i="4"/>
  <c r="L484" i="4"/>
  <c r="J484" i="4"/>
  <c r="G484" i="4"/>
  <c r="E484" i="4"/>
  <c r="L483" i="4"/>
  <c r="J483" i="4"/>
  <c r="G483" i="4"/>
  <c r="E483" i="4"/>
  <c r="L482" i="4"/>
  <c r="J482" i="4"/>
  <c r="G482" i="4"/>
  <c r="E482" i="4"/>
  <c r="L481" i="4"/>
  <c r="J481" i="4"/>
  <c r="G481" i="4"/>
  <c r="E481" i="4"/>
  <c r="L480" i="4"/>
  <c r="J480" i="4"/>
  <c r="G480" i="4"/>
  <c r="E480" i="4"/>
  <c r="L479" i="4"/>
  <c r="J479" i="4"/>
  <c r="G479" i="4"/>
  <c r="E479" i="4"/>
  <c r="L478" i="4"/>
  <c r="J478" i="4"/>
  <c r="G478" i="4"/>
  <c r="E478" i="4"/>
  <c r="L477" i="4"/>
  <c r="J477" i="4"/>
  <c r="G477" i="4"/>
  <c r="E477" i="4"/>
  <c r="L476" i="4"/>
  <c r="J476" i="4"/>
  <c r="G476" i="4"/>
  <c r="E476" i="4"/>
  <c r="L475" i="4"/>
  <c r="J475" i="4"/>
  <c r="G475" i="4"/>
  <c r="E475" i="4"/>
  <c r="L474" i="4"/>
  <c r="J474" i="4"/>
  <c r="G474" i="4"/>
  <c r="E474" i="4"/>
  <c r="L473" i="4"/>
  <c r="J473" i="4"/>
  <c r="G473" i="4"/>
  <c r="E473" i="4"/>
  <c r="L472" i="4"/>
  <c r="J472" i="4"/>
  <c r="G472" i="4"/>
  <c r="E472" i="4"/>
  <c r="L471" i="4"/>
  <c r="J471" i="4"/>
  <c r="G471" i="4"/>
  <c r="E471" i="4"/>
  <c r="L470" i="4"/>
  <c r="J470" i="4"/>
  <c r="G470" i="4"/>
  <c r="E470" i="4"/>
  <c r="L469" i="4"/>
  <c r="J469" i="4"/>
  <c r="G469" i="4"/>
  <c r="E469" i="4"/>
  <c r="L468" i="4"/>
  <c r="J468" i="4"/>
  <c r="G468" i="4"/>
  <c r="E468" i="4"/>
  <c r="L467" i="4"/>
  <c r="J467" i="4"/>
  <c r="G467" i="4"/>
  <c r="E467" i="4"/>
  <c r="L466" i="4"/>
  <c r="J466" i="4"/>
  <c r="G466" i="4"/>
  <c r="E466" i="4"/>
  <c r="L465" i="4"/>
  <c r="J465" i="4"/>
  <c r="G465" i="4"/>
  <c r="E465" i="4"/>
  <c r="L464" i="4"/>
  <c r="J464" i="4"/>
  <c r="G464" i="4"/>
  <c r="E464" i="4"/>
  <c r="L463" i="4"/>
  <c r="J463" i="4"/>
  <c r="G463" i="4"/>
  <c r="E463" i="4"/>
  <c r="L462" i="4"/>
  <c r="J462" i="4"/>
  <c r="G462" i="4"/>
  <c r="E462" i="4"/>
  <c r="L461" i="4"/>
  <c r="J461" i="4"/>
  <c r="G461" i="4"/>
  <c r="E461" i="4"/>
  <c r="L460" i="4"/>
  <c r="J460" i="4"/>
  <c r="G460" i="4"/>
  <c r="E460" i="4"/>
  <c r="L459" i="4"/>
  <c r="J459" i="4"/>
  <c r="G459" i="4"/>
  <c r="E459" i="4"/>
  <c r="L458" i="4"/>
  <c r="J458" i="4"/>
  <c r="G458" i="4"/>
  <c r="E458" i="4"/>
  <c r="L457" i="4"/>
  <c r="J457" i="4"/>
  <c r="G457" i="4"/>
  <c r="E457" i="4"/>
  <c r="L456" i="4"/>
  <c r="J456" i="4"/>
  <c r="G456" i="4"/>
  <c r="E456" i="4"/>
  <c r="L455" i="4"/>
  <c r="J455" i="4"/>
  <c r="G455" i="4"/>
  <c r="E455" i="4"/>
  <c r="L454" i="4"/>
  <c r="J454" i="4"/>
  <c r="G454" i="4"/>
  <c r="E454" i="4"/>
  <c r="L453" i="4"/>
  <c r="J453" i="4"/>
  <c r="G453" i="4"/>
  <c r="E453" i="4"/>
  <c r="L452" i="4"/>
  <c r="J452" i="4"/>
  <c r="G452" i="4"/>
  <c r="E452" i="4"/>
  <c r="L451" i="4"/>
  <c r="J451" i="4"/>
  <c r="G451" i="4"/>
  <c r="E451" i="4"/>
  <c r="L450" i="4"/>
  <c r="J450" i="4"/>
  <c r="G450" i="4"/>
  <c r="E450" i="4"/>
  <c r="L449" i="4"/>
  <c r="J449" i="4"/>
  <c r="G449" i="4"/>
  <c r="E449" i="4"/>
  <c r="L448" i="4"/>
  <c r="J448" i="4"/>
  <c r="G448" i="4"/>
  <c r="E448" i="4"/>
  <c r="L447" i="4"/>
  <c r="J447" i="4"/>
  <c r="G447" i="4"/>
  <c r="E447" i="4"/>
  <c r="L446" i="4"/>
  <c r="J446" i="4"/>
  <c r="G446" i="4"/>
  <c r="E446" i="4"/>
  <c r="L445" i="4"/>
  <c r="J445" i="4"/>
  <c r="G445" i="4"/>
  <c r="E445" i="4"/>
  <c r="L444" i="4"/>
  <c r="J444" i="4"/>
  <c r="G444" i="4"/>
  <c r="E444" i="4"/>
  <c r="L443" i="4"/>
  <c r="J443" i="4"/>
  <c r="G443" i="4"/>
  <c r="E443" i="4"/>
  <c r="L442" i="4"/>
  <c r="J442" i="4"/>
  <c r="G442" i="4"/>
  <c r="E442" i="4"/>
  <c r="L441" i="4"/>
  <c r="J441" i="4"/>
  <c r="G441" i="4"/>
  <c r="E441" i="4"/>
  <c r="L440" i="4"/>
  <c r="J440" i="4"/>
  <c r="G440" i="4"/>
  <c r="E440" i="4"/>
  <c r="L439" i="4"/>
  <c r="J439" i="4"/>
  <c r="G439" i="4"/>
  <c r="E439" i="4"/>
  <c r="L438" i="4"/>
  <c r="J438" i="4"/>
  <c r="G438" i="4"/>
  <c r="E438" i="4"/>
  <c r="L437" i="4"/>
  <c r="J437" i="4"/>
  <c r="G437" i="4"/>
  <c r="E437" i="4"/>
  <c r="L436" i="4"/>
  <c r="J436" i="4"/>
  <c r="G436" i="4"/>
  <c r="E436" i="4"/>
  <c r="L435" i="4"/>
  <c r="J435" i="4"/>
  <c r="G435" i="4"/>
  <c r="E435" i="4"/>
  <c r="L434" i="4"/>
  <c r="J434" i="4"/>
  <c r="G434" i="4"/>
  <c r="E434" i="4"/>
  <c r="L433" i="4"/>
  <c r="J433" i="4"/>
  <c r="G433" i="4"/>
  <c r="E433" i="4"/>
  <c r="L432" i="4"/>
  <c r="J432" i="4"/>
  <c r="G432" i="4"/>
  <c r="E432" i="4"/>
  <c r="L431" i="4"/>
  <c r="J431" i="4"/>
  <c r="G431" i="4"/>
  <c r="E431" i="4"/>
  <c r="L430" i="4"/>
  <c r="J430" i="4"/>
  <c r="G430" i="4"/>
  <c r="E430" i="4"/>
  <c r="L429" i="4"/>
  <c r="J429" i="4"/>
  <c r="G429" i="4"/>
  <c r="E429" i="4"/>
  <c r="L428" i="4"/>
  <c r="J428" i="4"/>
  <c r="G428" i="4"/>
  <c r="E428" i="4"/>
  <c r="L427" i="4"/>
  <c r="J427" i="4"/>
  <c r="G427" i="4"/>
  <c r="E427" i="4"/>
  <c r="L426" i="4"/>
  <c r="J426" i="4"/>
  <c r="G426" i="4"/>
  <c r="E426" i="4"/>
  <c r="L425" i="4"/>
  <c r="J425" i="4"/>
  <c r="G425" i="4"/>
  <c r="E425" i="4"/>
  <c r="L424" i="4"/>
  <c r="J424" i="4"/>
  <c r="G424" i="4"/>
  <c r="E424" i="4"/>
  <c r="L423" i="4"/>
  <c r="J423" i="4"/>
  <c r="G423" i="4"/>
  <c r="E423" i="4"/>
  <c r="L422" i="4"/>
  <c r="J422" i="4"/>
  <c r="G422" i="4"/>
  <c r="E422" i="4"/>
  <c r="L421" i="4"/>
  <c r="J421" i="4"/>
  <c r="G421" i="4"/>
  <c r="E421" i="4"/>
  <c r="L420" i="4"/>
  <c r="J420" i="4"/>
  <c r="G420" i="4"/>
  <c r="E420" i="4"/>
  <c r="L419" i="4"/>
  <c r="J419" i="4"/>
  <c r="G419" i="4"/>
  <c r="E419" i="4"/>
  <c r="L418" i="4"/>
  <c r="J418" i="4"/>
  <c r="G418" i="4"/>
  <c r="E418" i="4"/>
  <c r="L417" i="4"/>
  <c r="J417" i="4"/>
  <c r="G417" i="4"/>
  <c r="E417" i="4"/>
  <c r="L416" i="4"/>
  <c r="J416" i="4"/>
  <c r="G416" i="4"/>
  <c r="E416" i="4"/>
  <c r="L415" i="4"/>
  <c r="J415" i="4"/>
  <c r="G415" i="4"/>
  <c r="E415" i="4"/>
  <c r="E414" i="4"/>
  <c r="E413" i="4"/>
  <c r="E412" i="4"/>
  <c r="E411" i="4"/>
  <c r="E410" i="4"/>
  <c r="L409" i="4"/>
  <c r="J409" i="4"/>
  <c r="G409" i="4"/>
  <c r="E409" i="4"/>
  <c r="L408" i="4"/>
  <c r="J408" i="4"/>
  <c r="G408" i="4"/>
  <c r="E408" i="4"/>
  <c r="L407" i="4"/>
  <c r="J407" i="4"/>
  <c r="G407" i="4"/>
  <c r="E407" i="4"/>
  <c r="L406" i="4"/>
  <c r="J406" i="4"/>
  <c r="G406" i="4"/>
  <c r="E406" i="4"/>
  <c r="L405" i="4"/>
  <c r="J405" i="4"/>
  <c r="G405" i="4"/>
  <c r="E405" i="4"/>
  <c r="L404" i="4"/>
  <c r="J404" i="4"/>
  <c r="G404" i="4"/>
  <c r="E404" i="4"/>
  <c r="L403" i="4"/>
  <c r="J403" i="4"/>
  <c r="G403" i="4"/>
  <c r="E403" i="4"/>
  <c r="L402" i="4"/>
  <c r="J402" i="4"/>
  <c r="G402" i="4"/>
  <c r="E402" i="4"/>
  <c r="L401" i="4"/>
  <c r="J401" i="4"/>
  <c r="G401" i="4"/>
  <c r="E401" i="4"/>
  <c r="L400" i="4"/>
  <c r="J400" i="4"/>
  <c r="G400" i="4"/>
  <c r="E400" i="4"/>
  <c r="L399" i="4"/>
  <c r="J399" i="4"/>
  <c r="G399" i="4"/>
  <c r="E399" i="4"/>
  <c r="G398" i="4"/>
  <c r="E398" i="4"/>
  <c r="G397" i="4"/>
  <c r="E397" i="4"/>
  <c r="G396" i="4"/>
  <c r="E396" i="4"/>
  <c r="G395" i="4"/>
  <c r="E395" i="4"/>
  <c r="L394" i="4"/>
  <c r="J394" i="4"/>
  <c r="G394" i="4"/>
  <c r="E394" i="4"/>
  <c r="L393" i="4"/>
  <c r="J393" i="4"/>
  <c r="G393" i="4"/>
  <c r="E393" i="4"/>
  <c r="G392" i="4"/>
  <c r="E392" i="4"/>
  <c r="G391" i="4"/>
  <c r="E391" i="4"/>
  <c r="G390" i="4"/>
  <c r="E390" i="4"/>
  <c r="G389" i="4"/>
  <c r="E389" i="4"/>
  <c r="L388" i="4"/>
  <c r="J388" i="4"/>
  <c r="G388" i="4"/>
  <c r="E388" i="4"/>
  <c r="L387" i="4"/>
  <c r="J387" i="4"/>
  <c r="G387" i="4"/>
  <c r="E387" i="4"/>
  <c r="L386" i="4"/>
  <c r="J386" i="4"/>
  <c r="G386" i="4"/>
  <c r="E386" i="4"/>
  <c r="G385" i="4"/>
  <c r="E385" i="4"/>
  <c r="G384" i="4"/>
  <c r="E384" i="4"/>
  <c r="G383" i="4"/>
  <c r="E383" i="4"/>
  <c r="G382" i="4"/>
  <c r="E382" i="4"/>
  <c r="L381" i="4"/>
  <c r="J381" i="4"/>
  <c r="G381" i="4"/>
  <c r="E381" i="4"/>
  <c r="L380" i="4"/>
  <c r="J380" i="4"/>
  <c r="G380" i="4"/>
  <c r="E380" i="4"/>
  <c r="G379" i="4"/>
  <c r="E379" i="4"/>
  <c r="G378" i="4"/>
  <c r="E378" i="4"/>
  <c r="G377" i="4"/>
  <c r="E377" i="4"/>
  <c r="G376" i="4"/>
  <c r="E376" i="4"/>
  <c r="L375" i="4"/>
  <c r="J375" i="4"/>
  <c r="G375" i="4"/>
  <c r="E375" i="4"/>
  <c r="L374" i="4"/>
  <c r="J374" i="4"/>
  <c r="G374" i="4"/>
  <c r="E374" i="4"/>
  <c r="L373" i="4"/>
  <c r="J373" i="4"/>
  <c r="G373" i="4"/>
  <c r="E373" i="4"/>
  <c r="L372" i="4"/>
  <c r="J372" i="4"/>
  <c r="G372" i="4"/>
  <c r="E372" i="4"/>
  <c r="L371" i="4"/>
  <c r="J371" i="4"/>
  <c r="G371" i="4"/>
  <c r="E371" i="4"/>
  <c r="L370" i="4"/>
  <c r="J370" i="4"/>
  <c r="G370" i="4"/>
  <c r="E370" i="4"/>
  <c r="L369" i="4"/>
  <c r="J369" i="4"/>
  <c r="L368" i="4"/>
  <c r="J368" i="4"/>
  <c r="G367" i="4"/>
  <c r="E367" i="4"/>
  <c r="G366" i="4"/>
  <c r="E366" i="4"/>
  <c r="L365" i="4"/>
  <c r="J365" i="4"/>
  <c r="G365" i="4"/>
  <c r="E365" i="4"/>
  <c r="L364" i="4"/>
  <c r="J364" i="4"/>
  <c r="G364" i="4"/>
  <c r="E364" i="4"/>
  <c r="G363" i="4"/>
  <c r="E363" i="4"/>
  <c r="G362" i="4"/>
  <c r="E362" i="4"/>
  <c r="G361" i="4"/>
  <c r="E361" i="4"/>
  <c r="G360" i="4"/>
  <c r="E360" i="4"/>
  <c r="G359" i="4"/>
  <c r="E359" i="4"/>
  <c r="G358" i="4"/>
  <c r="E358" i="4"/>
  <c r="L357" i="4"/>
  <c r="J357" i="4"/>
  <c r="G357" i="4"/>
  <c r="E357" i="4"/>
  <c r="L356" i="4"/>
  <c r="J356" i="4"/>
  <c r="G356" i="4"/>
  <c r="E356" i="4"/>
  <c r="G355" i="4"/>
  <c r="E355" i="4"/>
  <c r="G354" i="4"/>
  <c r="E354" i="4"/>
  <c r="G353" i="4"/>
  <c r="E353" i="4"/>
  <c r="G352" i="4"/>
  <c r="E352" i="4"/>
  <c r="L351" i="4"/>
  <c r="J351" i="4"/>
  <c r="G351" i="4"/>
  <c r="E351" i="4"/>
  <c r="L350" i="4"/>
  <c r="J350" i="4"/>
  <c r="G350" i="4"/>
  <c r="E350" i="4"/>
  <c r="G349" i="4"/>
  <c r="E349" i="4"/>
  <c r="L348" i="4"/>
  <c r="J348" i="4"/>
  <c r="G348" i="4"/>
  <c r="E348" i="4"/>
  <c r="E347" i="4"/>
  <c r="L346" i="4"/>
  <c r="J346" i="4"/>
  <c r="G346" i="4"/>
  <c r="E346" i="4"/>
  <c r="L345" i="4"/>
  <c r="J345" i="4"/>
  <c r="G345" i="4"/>
  <c r="E345" i="4"/>
  <c r="L344" i="4"/>
  <c r="J344" i="4"/>
  <c r="G344" i="4"/>
  <c r="E344" i="4"/>
  <c r="G343" i="4"/>
  <c r="E343" i="4"/>
  <c r="L342" i="4"/>
  <c r="J342" i="4"/>
  <c r="G342" i="4"/>
  <c r="E342" i="4"/>
  <c r="L341" i="4"/>
  <c r="J341" i="4"/>
  <c r="G341" i="4"/>
  <c r="E341" i="4"/>
  <c r="L340" i="4"/>
  <c r="J340" i="4"/>
  <c r="G340" i="4"/>
  <c r="E340" i="4"/>
  <c r="G339" i="4"/>
  <c r="E339" i="4"/>
  <c r="L338" i="4"/>
  <c r="J338" i="4"/>
  <c r="G338" i="4"/>
  <c r="E338" i="4"/>
  <c r="G337" i="4"/>
  <c r="E337" i="4"/>
  <c r="L336" i="4"/>
  <c r="J336" i="4"/>
  <c r="G336" i="4"/>
  <c r="E336" i="4"/>
  <c r="L335" i="4"/>
  <c r="J335" i="4"/>
  <c r="G335" i="4"/>
  <c r="E335" i="4"/>
  <c r="G334" i="4"/>
  <c r="E334" i="4"/>
  <c r="G333" i="4"/>
  <c r="E333" i="4"/>
  <c r="G332" i="4"/>
  <c r="E332" i="4"/>
  <c r="G331" i="4"/>
  <c r="E331" i="4"/>
  <c r="G330" i="4"/>
  <c r="E330" i="4"/>
  <c r="L329" i="4"/>
  <c r="J329" i="4"/>
  <c r="G329" i="4"/>
  <c r="E329" i="4"/>
  <c r="J328" i="4"/>
  <c r="G328" i="4"/>
  <c r="E328" i="4"/>
  <c r="J327" i="4"/>
  <c r="G327" i="4"/>
  <c r="E327" i="4"/>
  <c r="J326" i="4"/>
  <c r="G326" i="4"/>
  <c r="E326" i="4"/>
  <c r="J325" i="4"/>
  <c r="G325" i="4"/>
  <c r="E325" i="4"/>
  <c r="J324" i="4"/>
  <c r="G324" i="4"/>
  <c r="E324" i="4"/>
  <c r="J323" i="4"/>
  <c r="G323" i="4"/>
  <c r="E323" i="4"/>
  <c r="J322" i="4"/>
  <c r="G322" i="4"/>
  <c r="E322" i="4"/>
  <c r="J321" i="4"/>
  <c r="G321" i="4"/>
  <c r="E321" i="4"/>
  <c r="J320" i="4"/>
  <c r="G320" i="4"/>
  <c r="E320" i="4"/>
  <c r="J319" i="4"/>
  <c r="G319" i="4"/>
  <c r="E319" i="4"/>
  <c r="J318" i="4"/>
  <c r="G318" i="4"/>
  <c r="E318" i="4"/>
  <c r="J317" i="4"/>
  <c r="G317" i="4"/>
  <c r="E317" i="4"/>
  <c r="G316" i="4"/>
  <c r="E316" i="4"/>
  <c r="G315" i="4"/>
  <c r="E315" i="4"/>
  <c r="G314" i="4"/>
  <c r="E314" i="4"/>
  <c r="L313" i="4"/>
  <c r="J313" i="4"/>
  <c r="G313" i="4"/>
  <c r="E313" i="4"/>
  <c r="L312" i="4"/>
  <c r="J312" i="4"/>
  <c r="G312" i="4"/>
  <c r="E312" i="4"/>
  <c r="G311" i="4"/>
  <c r="E311" i="4"/>
  <c r="G310" i="4"/>
  <c r="E310" i="4"/>
  <c r="G309" i="4"/>
  <c r="E309" i="4"/>
  <c r="L308" i="4"/>
  <c r="J308" i="4"/>
  <c r="G308" i="4"/>
  <c r="E308" i="4"/>
  <c r="L307" i="4"/>
  <c r="J307" i="4"/>
  <c r="G307" i="4"/>
  <c r="E307" i="4"/>
  <c r="G306" i="4"/>
  <c r="E306" i="4"/>
  <c r="G305" i="4"/>
  <c r="E305" i="4"/>
  <c r="G304" i="4"/>
  <c r="E304" i="4"/>
  <c r="G303" i="4"/>
  <c r="E303" i="4"/>
  <c r="G302" i="4"/>
  <c r="E302" i="4"/>
  <c r="G301" i="4"/>
  <c r="E301" i="4"/>
  <c r="L300" i="4"/>
  <c r="J300" i="4"/>
  <c r="G300" i="4"/>
  <c r="E300" i="4"/>
  <c r="G299" i="4"/>
  <c r="E299" i="4"/>
  <c r="L298" i="4"/>
  <c r="J298" i="4"/>
  <c r="G298" i="4"/>
  <c r="E298" i="4"/>
  <c r="L297" i="4"/>
  <c r="J297" i="4"/>
  <c r="G297" i="4"/>
  <c r="E297" i="4"/>
  <c r="L296" i="4"/>
  <c r="J296" i="4"/>
  <c r="G296" i="4"/>
  <c r="E296" i="4"/>
  <c r="L295" i="4"/>
  <c r="J295" i="4"/>
  <c r="G295" i="4"/>
  <c r="E295" i="4"/>
  <c r="G294" i="4"/>
  <c r="E294" i="4"/>
  <c r="L293" i="4"/>
  <c r="J293" i="4"/>
  <c r="G293" i="4"/>
  <c r="E293" i="4"/>
  <c r="L292" i="4"/>
  <c r="J292" i="4"/>
  <c r="G292" i="4"/>
  <c r="E292" i="4"/>
  <c r="L291" i="4"/>
  <c r="J291" i="4"/>
  <c r="G291" i="4"/>
  <c r="E291" i="4"/>
  <c r="L290" i="4"/>
  <c r="J290" i="4"/>
  <c r="G290" i="4"/>
  <c r="E290" i="4"/>
  <c r="L289" i="4"/>
  <c r="J289" i="4"/>
  <c r="G289" i="4"/>
  <c r="E289" i="4"/>
  <c r="L288" i="4"/>
  <c r="J288" i="4"/>
  <c r="G288" i="4"/>
  <c r="E288" i="4"/>
  <c r="L287" i="4"/>
  <c r="J287" i="4"/>
  <c r="G287" i="4"/>
  <c r="E287" i="4"/>
  <c r="L286" i="4"/>
  <c r="J286" i="4"/>
  <c r="G286" i="4"/>
  <c r="E286" i="4"/>
  <c r="L285" i="4"/>
  <c r="J285" i="4"/>
  <c r="G285" i="4"/>
  <c r="E285" i="4"/>
  <c r="L284" i="4"/>
  <c r="J284" i="4"/>
  <c r="G284" i="4"/>
  <c r="E284" i="4"/>
  <c r="L283" i="4"/>
  <c r="J283" i="4"/>
  <c r="G283" i="4"/>
  <c r="E283" i="4"/>
  <c r="L282" i="4"/>
  <c r="J282" i="4"/>
  <c r="G282" i="4"/>
  <c r="E282" i="4"/>
  <c r="L281" i="4"/>
  <c r="J281" i="4"/>
  <c r="G281" i="4"/>
  <c r="E281" i="4"/>
  <c r="L280" i="4"/>
  <c r="J280" i="4"/>
  <c r="G280" i="4"/>
  <c r="E280" i="4"/>
  <c r="L279" i="4"/>
  <c r="J279" i="4"/>
  <c r="G279" i="4"/>
  <c r="E279" i="4"/>
  <c r="L278" i="4"/>
  <c r="J278" i="4"/>
  <c r="G278" i="4"/>
  <c r="E278" i="4"/>
  <c r="L277" i="4"/>
  <c r="J277" i="4"/>
  <c r="G277" i="4"/>
  <c r="E277" i="4"/>
  <c r="L276" i="4"/>
  <c r="J276" i="4"/>
  <c r="G276" i="4"/>
  <c r="E276" i="4"/>
  <c r="L275" i="4"/>
  <c r="J275" i="4"/>
  <c r="G275" i="4"/>
  <c r="E275" i="4"/>
  <c r="L274" i="4"/>
  <c r="J274" i="4"/>
  <c r="G274" i="4"/>
  <c r="E274" i="4"/>
  <c r="L273" i="4"/>
  <c r="J273" i="4"/>
  <c r="G273" i="4"/>
  <c r="E273" i="4"/>
  <c r="L272" i="4"/>
  <c r="J272" i="4"/>
  <c r="G272" i="4"/>
  <c r="E272" i="4"/>
  <c r="G271" i="4"/>
  <c r="E271" i="4"/>
  <c r="G270" i="4"/>
  <c r="E270" i="4"/>
  <c r="G269" i="4"/>
  <c r="E269" i="4"/>
  <c r="G268" i="4"/>
  <c r="E268" i="4"/>
  <c r="G267" i="4"/>
  <c r="E267" i="4"/>
  <c r="G266" i="4"/>
  <c r="E266" i="4"/>
  <c r="G265" i="4"/>
  <c r="E265" i="4"/>
  <c r="G264" i="4"/>
  <c r="E264" i="4"/>
  <c r="G263" i="4"/>
  <c r="E263" i="4"/>
  <c r="G262" i="4"/>
  <c r="E262" i="4"/>
  <c r="G261" i="4"/>
  <c r="E261" i="4"/>
  <c r="G260" i="4"/>
  <c r="E260" i="4"/>
  <c r="G259" i="4"/>
  <c r="E259" i="4"/>
  <c r="G258" i="4"/>
  <c r="E258" i="4"/>
  <c r="G257" i="4"/>
  <c r="E257" i="4"/>
  <c r="G256" i="4"/>
  <c r="E256" i="4"/>
  <c r="L255" i="4"/>
  <c r="J255" i="4"/>
  <c r="G255" i="4"/>
  <c r="E255" i="4"/>
  <c r="L254" i="4"/>
  <c r="J254" i="4"/>
  <c r="G254" i="4"/>
  <c r="E254" i="4"/>
  <c r="L253" i="4"/>
  <c r="J253" i="4"/>
  <c r="G253" i="4"/>
  <c r="E253" i="4"/>
  <c r="L252" i="4"/>
  <c r="J252" i="4"/>
  <c r="G252" i="4"/>
  <c r="E252" i="4"/>
  <c r="L251" i="4"/>
  <c r="J251" i="4"/>
  <c r="G251" i="4"/>
  <c r="E251" i="4"/>
  <c r="L250" i="4"/>
  <c r="J250" i="4"/>
  <c r="G250" i="4"/>
  <c r="E250" i="4"/>
  <c r="L249" i="4"/>
  <c r="J249" i="4"/>
  <c r="G249" i="4"/>
  <c r="E249" i="4"/>
  <c r="G248" i="4"/>
  <c r="E248" i="4"/>
  <c r="G247" i="4"/>
  <c r="E247" i="4"/>
  <c r="G246" i="4"/>
  <c r="E246" i="4"/>
  <c r="L245" i="4"/>
  <c r="J245" i="4"/>
  <c r="G245" i="4"/>
  <c r="E245" i="4"/>
  <c r="G244" i="4"/>
  <c r="E244" i="4"/>
  <c r="G243" i="4"/>
  <c r="E243" i="4"/>
  <c r="G242" i="4"/>
  <c r="E242" i="4"/>
  <c r="G241" i="4"/>
  <c r="E241" i="4"/>
  <c r="L240" i="4"/>
  <c r="J240" i="4"/>
  <c r="G240" i="4"/>
  <c r="E240" i="4"/>
  <c r="L239" i="4"/>
  <c r="J239" i="4"/>
  <c r="G239" i="4"/>
  <c r="E239" i="4"/>
  <c r="G238" i="4"/>
  <c r="E238" i="4"/>
  <c r="G237" i="4"/>
  <c r="E237" i="4"/>
  <c r="G236" i="4"/>
  <c r="E236" i="4"/>
  <c r="G235" i="4"/>
  <c r="E235" i="4"/>
  <c r="L234" i="4"/>
  <c r="J234" i="4"/>
  <c r="G234" i="4"/>
  <c r="E234" i="4"/>
  <c r="L233" i="4"/>
  <c r="J233" i="4"/>
  <c r="G233" i="4"/>
  <c r="E233" i="4"/>
  <c r="L232" i="4"/>
  <c r="J232" i="4"/>
  <c r="G232" i="4"/>
  <c r="E232" i="4"/>
  <c r="G231" i="4"/>
  <c r="E231" i="4"/>
  <c r="G230" i="4"/>
  <c r="E230" i="4"/>
  <c r="G229" i="4"/>
  <c r="E229" i="4"/>
  <c r="G228" i="4"/>
  <c r="E228" i="4"/>
  <c r="L227" i="4"/>
  <c r="J227" i="4"/>
  <c r="G227" i="4"/>
  <c r="E227" i="4"/>
  <c r="L226" i="4"/>
  <c r="J226" i="4"/>
  <c r="G226" i="4"/>
  <c r="E226" i="4"/>
  <c r="L225" i="4"/>
  <c r="J225" i="4"/>
  <c r="G225" i="4"/>
  <c r="E225" i="4"/>
  <c r="L224" i="4"/>
  <c r="J224" i="4"/>
  <c r="G224" i="4"/>
  <c r="E224" i="4"/>
  <c r="L223" i="4"/>
  <c r="J223" i="4"/>
  <c r="G223" i="4"/>
  <c r="E223" i="4"/>
  <c r="L222" i="4"/>
  <c r="J222" i="4"/>
  <c r="G222" i="4"/>
  <c r="E222" i="4"/>
  <c r="L221" i="4"/>
  <c r="J221" i="4"/>
  <c r="G221" i="4"/>
  <c r="E221" i="4"/>
  <c r="L220" i="4"/>
  <c r="J220" i="4"/>
  <c r="G220" i="4"/>
  <c r="E220" i="4"/>
  <c r="L219" i="4"/>
  <c r="J219" i="4"/>
  <c r="G219" i="4"/>
  <c r="E219" i="4"/>
  <c r="L218" i="4"/>
  <c r="J218" i="4"/>
  <c r="G218" i="4"/>
  <c r="E218" i="4"/>
  <c r="L217" i="4"/>
  <c r="J217" i="4"/>
  <c r="G217" i="4"/>
  <c r="E217" i="4"/>
  <c r="L216" i="4"/>
  <c r="J216" i="4"/>
  <c r="G216" i="4"/>
  <c r="E216" i="4"/>
  <c r="L215" i="4"/>
  <c r="J215" i="4"/>
  <c r="G215" i="4"/>
  <c r="E215" i="4"/>
  <c r="L214" i="4"/>
  <c r="J214" i="4"/>
  <c r="G214" i="4"/>
  <c r="E214" i="4"/>
  <c r="L213" i="4"/>
  <c r="J213" i="4"/>
  <c r="G213" i="4"/>
  <c r="E213" i="4"/>
  <c r="L212" i="4"/>
  <c r="J212" i="4"/>
  <c r="G212" i="4"/>
  <c r="E212" i="4"/>
  <c r="L211" i="4"/>
  <c r="J211" i="4"/>
  <c r="G211" i="4"/>
  <c r="E211" i="4"/>
  <c r="L210" i="4"/>
  <c r="J210" i="4"/>
  <c r="G210" i="4"/>
  <c r="E210" i="4"/>
  <c r="L209" i="4"/>
  <c r="J209" i="4"/>
  <c r="G209" i="4"/>
  <c r="E209" i="4"/>
  <c r="L208" i="4"/>
  <c r="J208" i="4"/>
  <c r="G208" i="4"/>
  <c r="E208" i="4"/>
  <c r="L207" i="4"/>
  <c r="J207" i="4"/>
  <c r="G207" i="4"/>
  <c r="E207" i="4"/>
  <c r="L206" i="4"/>
  <c r="J206" i="4"/>
  <c r="G206" i="4"/>
  <c r="E206" i="4"/>
  <c r="L205" i="4"/>
  <c r="J205" i="4"/>
  <c r="G205" i="4"/>
  <c r="E205" i="4"/>
  <c r="L204" i="4"/>
  <c r="J204" i="4"/>
  <c r="G204" i="4"/>
  <c r="E204" i="4"/>
  <c r="L203" i="4"/>
  <c r="J203" i="4"/>
  <c r="G203" i="4"/>
  <c r="E203" i="4"/>
  <c r="L202" i="4"/>
  <c r="J202" i="4"/>
  <c r="G202" i="4"/>
  <c r="E202" i="4"/>
  <c r="L201" i="4"/>
  <c r="J201" i="4"/>
  <c r="G201" i="4"/>
  <c r="E201" i="4"/>
  <c r="L200" i="4"/>
  <c r="J200" i="4"/>
  <c r="G200" i="4"/>
  <c r="E200" i="4"/>
  <c r="L199" i="4"/>
  <c r="J199" i="4"/>
  <c r="G199" i="4"/>
  <c r="E199" i="4"/>
  <c r="L198" i="4"/>
  <c r="J198" i="4"/>
  <c r="G198" i="4"/>
  <c r="E198" i="4"/>
  <c r="L197" i="4"/>
  <c r="J197" i="4"/>
  <c r="G197" i="4"/>
  <c r="E197" i="4"/>
  <c r="G196" i="4"/>
  <c r="E196" i="4"/>
  <c r="G195" i="4"/>
  <c r="E195" i="4"/>
  <c r="G194" i="4"/>
  <c r="E194" i="4"/>
  <c r="G193" i="4"/>
  <c r="E193" i="4"/>
  <c r="G192" i="4"/>
  <c r="E192" i="4"/>
  <c r="G191" i="4"/>
  <c r="E191" i="4"/>
  <c r="G190" i="4"/>
  <c r="E190" i="4"/>
  <c r="G189" i="4"/>
  <c r="E189" i="4"/>
  <c r="L188" i="4"/>
  <c r="J188" i="4"/>
  <c r="G188" i="4"/>
  <c r="E188" i="4"/>
  <c r="L187" i="4"/>
  <c r="J187" i="4"/>
  <c r="G187" i="4"/>
  <c r="E187" i="4"/>
  <c r="L186" i="4"/>
  <c r="J186" i="4"/>
  <c r="G186" i="4"/>
  <c r="E186" i="4"/>
  <c r="G185" i="4"/>
  <c r="E185" i="4"/>
  <c r="G184" i="4"/>
  <c r="E184" i="4"/>
  <c r="G183" i="4"/>
  <c r="E183" i="4"/>
  <c r="L182" i="4"/>
  <c r="J182" i="4"/>
  <c r="G182" i="4"/>
  <c r="E182" i="4"/>
  <c r="L181" i="4"/>
  <c r="J181" i="4"/>
  <c r="G181" i="4"/>
  <c r="E181" i="4"/>
  <c r="G180" i="4"/>
  <c r="E180" i="4"/>
  <c r="G179" i="4"/>
  <c r="E179" i="4"/>
  <c r="L178" i="4"/>
  <c r="J178" i="4"/>
  <c r="G178" i="4"/>
  <c r="E178" i="4"/>
  <c r="L177" i="4"/>
  <c r="J177" i="4"/>
  <c r="G177" i="4"/>
  <c r="E177" i="4"/>
  <c r="G176" i="4"/>
  <c r="E176" i="4"/>
  <c r="G175" i="4"/>
  <c r="E175" i="4"/>
  <c r="G174" i="4"/>
  <c r="E174" i="4"/>
  <c r="G173" i="4"/>
  <c r="E173" i="4"/>
  <c r="L172" i="4"/>
  <c r="J172" i="4"/>
  <c r="G172" i="4"/>
  <c r="E172" i="4"/>
  <c r="L171" i="4"/>
  <c r="J171" i="4"/>
  <c r="G171" i="4"/>
  <c r="E171" i="4"/>
  <c r="G170" i="4"/>
  <c r="E170" i="4"/>
  <c r="G169" i="4"/>
  <c r="E169" i="4"/>
  <c r="G168" i="4"/>
  <c r="E168" i="4"/>
  <c r="G167" i="4"/>
  <c r="E167" i="4"/>
  <c r="L166" i="4"/>
  <c r="J166" i="4"/>
  <c r="G166" i="4"/>
  <c r="E166" i="4"/>
  <c r="L165" i="4"/>
  <c r="J165" i="4"/>
  <c r="G165" i="4"/>
  <c r="E165" i="4"/>
  <c r="G164" i="4"/>
  <c r="E164" i="4"/>
  <c r="G163" i="4"/>
  <c r="E163" i="4"/>
  <c r="G162" i="4"/>
  <c r="E162" i="4"/>
  <c r="G161" i="4"/>
  <c r="E161" i="4"/>
  <c r="L160" i="4"/>
  <c r="J160" i="4"/>
  <c r="G160" i="4"/>
  <c r="E160" i="4"/>
  <c r="L158" i="4"/>
  <c r="J158" i="4"/>
  <c r="G158" i="4"/>
  <c r="E158" i="4"/>
  <c r="G157" i="4"/>
  <c r="E157" i="4"/>
  <c r="G156" i="4"/>
  <c r="E156" i="4"/>
  <c r="G155" i="4"/>
  <c r="E155" i="4"/>
  <c r="G154" i="4"/>
  <c r="E154" i="4"/>
  <c r="L153" i="4"/>
  <c r="J153" i="4"/>
  <c r="G153" i="4"/>
  <c r="E153" i="4"/>
  <c r="G152" i="4"/>
  <c r="E152" i="4"/>
  <c r="L151" i="4"/>
  <c r="J151" i="4"/>
  <c r="G151" i="4"/>
  <c r="E151" i="4"/>
  <c r="L150" i="4"/>
  <c r="J150" i="4"/>
  <c r="G150" i="4"/>
  <c r="E150" i="4"/>
  <c r="G149" i="4"/>
  <c r="E149" i="4"/>
  <c r="G148" i="4"/>
  <c r="E148" i="4"/>
  <c r="L147" i="4"/>
  <c r="J147" i="4"/>
  <c r="G147" i="4"/>
  <c r="E147" i="4"/>
  <c r="L146" i="4"/>
  <c r="J146" i="4"/>
  <c r="G146" i="4"/>
  <c r="E146" i="4"/>
  <c r="L145" i="4"/>
  <c r="J145" i="4"/>
  <c r="G145" i="4"/>
  <c r="E145" i="4"/>
  <c r="L144" i="4"/>
  <c r="J144" i="4"/>
  <c r="G144" i="4"/>
  <c r="E144" i="4"/>
  <c r="L143" i="4"/>
  <c r="J143" i="4"/>
  <c r="G143" i="4"/>
  <c r="E143" i="4"/>
  <c r="G142" i="4"/>
  <c r="E142" i="4"/>
  <c r="G141" i="4"/>
  <c r="E141" i="4"/>
  <c r="G140" i="4"/>
  <c r="E140" i="4"/>
  <c r="G139" i="4"/>
  <c r="E139" i="4"/>
  <c r="G138" i="4"/>
  <c r="E138" i="4"/>
  <c r="G137" i="4"/>
  <c r="E137" i="4"/>
  <c r="G136" i="4"/>
  <c r="E136" i="4"/>
  <c r="G135" i="4"/>
  <c r="E135" i="4"/>
  <c r="G134" i="4"/>
  <c r="E134" i="4"/>
  <c r="L133" i="4"/>
  <c r="J133" i="4"/>
  <c r="G133" i="4"/>
  <c r="E133" i="4"/>
  <c r="L132" i="4"/>
  <c r="J132" i="4"/>
  <c r="G132" i="4"/>
  <c r="E132" i="4"/>
  <c r="L131" i="4"/>
  <c r="J131" i="4"/>
  <c r="G131" i="4"/>
  <c r="E131" i="4"/>
  <c r="L130" i="4"/>
  <c r="J130" i="4"/>
  <c r="G130" i="4"/>
  <c r="E130" i="4"/>
  <c r="G129" i="4"/>
  <c r="E129" i="4"/>
  <c r="G128" i="4"/>
  <c r="E128" i="4"/>
  <c r="G127" i="4"/>
  <c r="E127" i="4"/>
  <c r="G126" i="4"/>
  <c r="E126" i="4"/>
  <c r="G125" i="4"/>
  <c r="E125" i="4"/>
  <c r="L124" i="4"/>
  <c r="J124" i="4"/>
  <c r="G124" i="4"/>
  <c r="E124" i="4"/>
  <c r="L123" i="4"/>
  <c r="J123" i="4"/>
  <c r="G123" i="4"/>
  <c r="E123" i="4"/>
  <c r="L122" i="4"/>
  <c r="J122" i="4"/>
  <c r="G122" i="4"/>
  <c r="E122" i="4"/>
  <c r="L121" i="4"/>
  <c r="J121" i="4"/>
  <c r="G121" i="4"/>
  <c r="E121" i="4"/>
  <c r="L120" i="4"/>
  <c r="J120" i="4"/>
  <c r="G120" i="4"/>
  <c r="E120" i="4"/>
  <c r="L119" i="4"/>
  <c r="J119" i="4"/>
  <c r="G119" i="4"/>
  <c r="E119" i="4"/>
  <c r="L118" i="4"/>
  <c r="J118" i="4"/>
  <c r="G118" i="4"/>
  <c r="E118" i="4"/>
  <c r="L117" i="4"/>
  <c r="J117" i="4"/>
  <c r="G117" i="4"/>
  <c r="E117" i="4"/>
  <c r="L116" i="4"/>
  <c r="J116" i="4"/>
  <c r="G116" i="4"/>
  <c r="E116" i="4"/>
  <c r="G115" i="4"/>
  <c r="E115" i="4"/>
  <c r="G114" i="4"/>
  <c r="E114" i="4"/>
  <c r="G113" i="4"/>
  <c r="E113" i="4"/>
  <c r="L112" i="4"/>
  <c r="J112" i="4"/>
  <c r="G112" i="4"/>
  <c r="E112" i="4"/>
  <c r="L111" i="4"/>
  <c r="J111" i="4"/>
  <c r="G111" i="4"/>
  <c r="E111" i="4"/>
  <c r="L110" i="4"/>
  <c r="J110" i="4"/>
  <c r="G110" i="4"/>
  <c r="E110" i="4"/>
  <c r="L109" i="4"/>
  <c r="J109" i="4"/>
  <c r="G109" i="4"/>
  <c r="E109" i="4"/>
  <c r="L108" i="4"/>
  <c r="J108" i="4"/>
  <c r="G108" i="4"/>
  <c r="E108" i="4"/>
  <c r="L107" i="4"/>
  <c r="J107" i="4"/>
  <c r="G107" i="4"/>
  <c r="E107" i="4"/>
  <c r="L106" i="4"/>
  <c r="J106" i="4"/>
  <c r="G106" i="4"/>
  <c r="E106" i="4"/>
  <c r="L105" i="4"/>
  <c r="J105" i="4"/>
  <c r="G105" i="4"/>
  <c r="E105" i="4"/>
  <c r="L104" i="4"/>
  <c r="J104" i="4"/>
  <c r="G104" i="4"/>
  <c r="E104" i="4"/>
  <c r="L103" i="4"/>
  <c r="J103" i="4"/>
  <c r="G103" i="4"/>
  <c r="E103" i="4"/>
  <c r="L102" i="4"/>
  <c r="J102" i="4"/>
  <c r="G102" i="4"/>
  <c r="E102" i="4"/>
  <c r="L101" i="4"/>
  <c r="J101" i="4"/>
  <c r="G101" i="4"/>
  <c r="E101" i="4"/>
  <c r="L100" i="4"/>
  <c r="J100" i="4"/>
  <c r="G100" i="4"/>
  <c r="E100" i="4"/>
  <c r="G99" i="4"/>
  <c r="E99" i="4"/>
  <c r="L98" i="4"/>
  <c r="J98" i="4"/>
  <c r="G98" i="4"/>
  <c r="E98" i="4"/>
  <c r="L97" i="4"/>
  <c r="J97" i="4"/>
  <c r="G97" i="4"/>
  <c r="E97" i="4"/>
  <c r="L96" i="4"/>
  <c r="J96" i="4"/>
  <c r="G96" i="4"/>
  <c r="E96" i="4"/>
  <c r="G95" i="4"/>
  <c r="E95" i="4"/>
  <c r="G94" i="4"/>
  <c r="E94" i="4"/>
  <c r="G93" i="4"/>
  <c r="E93" i="4"/>
  <c r="L92" i="4"/>
  <c r="J92" i="4"/>
  <c r="G92" i="4"/>
  <c r="E92" i="4"/>
  <c r="L91" i="4"/>
  <c r="J91" i="4"/>
  <c r="G91" i="4"/>
  <c r="E91" i="4"/>
  <c r="L90" i="4"/>
  <c r="J90" i="4"/>
  <c r="G90" i="4"/>
  <c r="E90" i="4"/>
  <c r="L89" i="4"/>
  <c r="J89" i="4"/>
  <c r="G89" i="4"/>
  <c r="E89" i="4"/>
  <c r="L88" i="4"/>
  <c r="J88" i="4"/>
  <c r="G88" i="4"/>
  <c r="E88" i="4"/>
  <c r="L87" i="4"/>
  <c r="J87" i="4"/>
  <c r="G87" i="4"/>
  <c r="E87" i="4"/>
  <c r="L86" i="4"/>
  <c r="J86" i="4"/>
  <c r="G86" i="4"/>
  <c r="E86" i="4"/>
  <c r="G85" i="4"/>
  <c r="E85" i="4"/>
  <c r="G84" i="4"/>
  <c r="E84" i="4"/>
  <c r="G83" i="4"/>
  <c r="E83" i="4"/>
  <c r="G82" i="4"/>
  <c r="E82" i="4"/>
  <c r="L81" i="4"/>
  <c r="J81" i="4"/>
  <c r="G81" i="4"/>
  <c r="E81" i="4"/>
  <c r="L80" i="4"/>
  <c r="J80" i="4"/>
  <c r="G80" i="4"/>
  <c r="E80" i="4"/>
  <c r="L79" i="4"/>
  <c r="J79" i="4"/>
  <c r="G79" i="4"/>
  <c r="E79" i="4"/>
  <c r="L78" i="4"/>
  <c r="J78" i="4"/>
  <c r="G78" i="4"/>
  <c r="E78" i="4"/>
  <c r="L77" i="4"/>
  <c r="J77" i="4"/>
  <c r="G77" i="4"/>
  <c r="E77" i="4"/>
  <c r="G76" i="4"/>
  <c r="E76" i="4"/>
  <c r="L75" i="4"/>
  <c r="J75" i="4"/>
  <c r="G75" i="4"/>
  <c r="E75" i="4"/>
  <c r="L74" i="4"/>
  <c r="J74" i="4"/>
  <c r="G74" i="4"/>
  <c r="E74" i="4"/>
  <c r="G73" i="4"/>
  <c r="E73" i="4"/>
  <c r="G72" i="4"/>
  <c r="E72" i="4"/>
  <c r="G71" i="4"/>
  <c r="E71" i="4"/>
  <c r="G70" i="4"/>
  <c r="E70" i="4"/>
  <c r="G69" i="4"/>
  <c r="E69" i="4"/>
  <c r="G68" i="4"/>
  <c r="E68" i="4"/>
  <c r="G67" i="4"/>
  <c r="E67" i="4"/>
  <c r="G66" i="4"/>
  <c r="E66" i="4"/>
  <c r="G65" i="4"/>
  <c r="E65" i="4"/>
  <c r="L64" i="4"/>
  <c r="J64" i="4"/>
  <c r="G64" i="4"/>
  <c r="E64" i="4"/>
  <c r="L63" i="4"/>
  <c r="J63" i="4"/>
  <c r="G63" i="4"/>
  <c r="E63" i="4"/>
  <c r="L62" i="4"/>
  <c r="J62" i="4"/>
  <c r="G62" i="4"/>
  <c r="E62" i="4"/>
  <c r="L61" i="4"/>
  <c r="J61" i="4"/>
  <c r="G61" i="4"/>
  <c r="E61" i="4"/>
  <c r="L60" i="4"/>
  <c r="J60" i="4"/>
  <c r="G60" i="4"/>
  <c r="E60" i="4"/>
  <c r="L59" i="4"/>
  <c r="J59" i="4"/>
  <c r="G59" i="4"/>
  <c r="E59" i="4"/>
  <c r="L58" i="4"/>
  <c r="J58" i="4"/>
  <c r="G58" i="4"/>
  <c r="E58" i="4"/>
  <c r="G57" i="4"/>
  <c r="E57" i="4"/>
  <c r="G56" i="4"/>
  <c r="E56" i="4"/>
  <c r="G55" i="4"/>
  <c r="E55" i="4"/>
  <c r="G54" i="4"/>
  <c r="E54" i="4"/>
  <c r="L53" i="4"/>
  <c r="J53" i="4"/>
  <c r="G53" i="4"/>
  <c r="E53" i="4"/>
  <c r="L52" i="4"/>
  <c r="G52" i="4"/>
  <c r="E52" i="4"/>
  <c r="L51" i="4"/>
  <c r="G51" i="4"/>
  <c r="E51" i="4"/>
  <c r="L50" i="4"/>
  <c r="G50" i="4"/>
  <c r="E50" i="4"/>
  <c r="L49" i="4"/>
  <c r="J49" i="4"/>
  <c r="G49" i="4"/>
  <c r="E49" i="4"/>
  <c r="G48" i="4"/>
  <c r="E48" i="4"/>
  <c r="L47" i="4"/>
  <c r="J47" i="4"/>
  <c r="G47" i="4"/>
  <c r="E47" i="4"/>
  <c r="G46" i="4"/>
  <c r="E46" i="4"/>
  <c r="G45" i="4"/>
  <c r="E45" i="4"/>
  <c r="G44" i="4"/>
  <c r="E44" i="4"/>
  <c r="L43" i="4"/>
  <c r="J43" i="4"/>
  <c r="G43" i="4"/>
  <c r="E43" i="4"/>
  <c r="L42" i="4"/>
  <c r="J42" i="4"/>
  <c r="G42" i="4"/>
  <c r="E42" i="4"/>
  <c r="L41" i="4"/>
  <c r="J41" i="4"/>
  <c r="G41" i="4"/>
  <c r="E41" i="4"/>
  <c r="L40" i="4"/>
  <c r="J40" i="4"/>
  <c r="G40" i="4"/>
  <c r="E40" i="4"/>
  <c r="L39" i="4"/>
  <c r="J39" i="4"/>
  <c r="G39" i="4"/>
  <c r="E39" i="4"/>
  <c r="L38" i="4"/>
  <c r="J38" i="4"/>
  <c r="G38" i="4"/>
  <c r="E38" i="4"/>
  <c r="L37" i="4"/>
  <c r="J37" i="4"/>
  <c r="G37" i="4"/>
  <c r="E37" i="4"/>
  <c r="L36" i="4"/>
  <c r="J36" i="4"/>
  <c r="G36" i="4"/>
  <c r="E36" i="4"/>
  <c r="L35" i="4"/>
  <c r="J35" i="4"/>
  <c r="G35" i="4"/>
  <c r="E35" i="4"/>
  <c r="L34" i="4"/>
  <c r="J34" i="4"/>
  <c r="G34" i="4"/>
  <c r="E34" i="4"/>
  <c r="L33" i="4"/>
  <c r="J33" i="4"/>
  <c r="G33" i="4"/>
  <c r="E33" i="4"/>
  <c r="L32" i="4"/>
  <c r="J32" i="4"/>
  <c r="G32" i="4"/>
  <c r="E32" i="4"/>
  <c r="L31" i="4"/>
  <c r="J31" i="4"/>
  <c r="G31" i="4"/>
  <c r="E31" i="4"/>
  <c r="L30" i="4"/>
  <c r="J30" i="4"/>
  <c r="G30" i="4"/>
  <c r="E30" i="4"/>
  <c r="L29" i="4"/>
  <c r="J29" i="4"/>
  <c r="G29" i="4"/>
  <c r="E29" i="4"/>
  <c r="L28" i="4"/>
  <c r="J28" i="4"/>
  <c r="G28" i="4"/>
  <c r="E28" i="4"/>
  <c r="L27" i="4"/>
  <c r="J27" i="4"/>
  <c r="G27" i="4"/>
  <c r="E27" i="4"/>
  <c r="L26" i="4"/>
  <c r="J26" i="4"/>
  <c r="G26" i="4"/>
  <c r="E26" i="4"/>
  <c r="L25" i="4"/>
  <c r="J25" i="4"/>
  <c r="G25" i="4"/>
  <c r="E25" i="4"/>
  <c r="L24" i="4"/>
  <c r="J24" i="4"/>
  <c r="G24" i="4"/>
  <c r="E24" i="4"/>
  <c r="L23" i="4"/>
  <c r="J23" i="4"/>
  <c r="G23" i="4"/>
  <c r="E23" i="4"/>
  <c r="L22" i="4"/>
  <c r="J22" i="4"/>
  <c r="G22" i="4"/>
  <c r="E22" i="4"/>
  <c r="L21" i="4"/>
  <c r="J21" i="4"/>
  <c r="G21" i="4"/>
  <c r="E21" i="4"/>
  <c r="L20" i="4"/>
  <c r="J20" i="4"/>
  <c r="G20" i="4"/>
  <c r="E20" i="4"/>
  <c r="L19" i="4"/>
  <c r="J19" i="4"/>
  <c r="G19" i="4"/>
  <c r="E19" i="4"/>
  <c r="L18" i="4"/>
  <c r="J18" i="4"/>
  <c r="G18" i="4"/>
  <c r="E18" i="4"/>
  <c r="L17" i="4"/>
  <c r="J17" i="4"/>
  <c r="G17" i="4"/>
  <c r="E17" i="4"/>
  <c r="L16" i="4"/>
  <c r="J16" i="4"/>
  <c r="G16" i="4"/>
  <c r="E16" i="4"/>
  <c r="L15" i="4"/>
  <c r="J15" i="4"/>
  <c r="G15" i="4"/>
  <c r="E15" i="4"/>
  <c r="L14" i="4"/>
  <c r="J14" i="4"/>
  <c r="G14" i="4"/>
  <c r="E14" i="4"/>
  <c r="L13" i="4"/>
  <c r="J13" i="4"/>
  <c r="G13" i="4"/>
  <c r="E13" i="4"/>
  <c r="L12" i="4"/>
  <c r="J12" i="4"/>
  <c r="G12" i="4"/>
  <c r="E12" i="4"/>
  <c r="L11" i="4"/>
  <c r="J11" i="4"/>
  <c r="G11" i="4"/>
  <c r="E11" i="4"/>
  <c r="L10" i="4"/>
  <c r="J10" i="4"/>
  <c r="G10" i="4"/>
  <c r="E10" i="4"/>
  <c r="L9" i="4"/>
  <c r="J9" i="4"/>
  <c r="G9" i="4"/>
  <c r="E9" i="4"/>
  <c r="L8" i="4"/>
  <c r="J8" i="4"/>
  <c r="G8" i="4"/>
  <c r="E8" i="4"/>
  <c r="L7" i="4"/>
  <c r="J7" i="4"/>
  <c r="G7" i="4"/>
  <c r="E7" i="4"/>
  <c r="L6" i="4"/>
  <c r="J6" i="4"/>
  <c r="G6" i="4"/>
  <c r="E6" i="4"/>
  <c r="F92" i="3"/>
  <c r="D92" i="3"/>
  <c r="K90" i="3"/>
  <c r="K91" i="3" s="1"/>
  <c r="I90" i="3"/>
  <c r="H90" i="3"/>
  <c r="H91" i="3" s="1"/>
  <c r="I86" i="3"/>
  <c r="K82" i="3"/>
  <c r="K83" i="3" s="1"/>
  <c r="I82" i="3"/>
  <c r="I83" i="3" s="1"/>
  <c r="H82" i="3"/>
  <c r="H83" i="3" s="1"/>
  <c r="F82" i="3"/>
  <c r="D82" i="3"/>
  <c r="D83" i="3" s="1"/>
  <c r="C82" i="3"/>
  <c r="C83" i="3" s="1"/>
  <c r="L39" i="2"/>
  <c r="L38" i="2"/>
  <c r="L37" i="2"/>
  <c r="J3" i="2"/>
  <c r="F83" i="3" l="1"/>
  <c r="I91" i="3"/>
</calcChain>
</file>

<file path=xl/sharedStrings.xml><?xml version="1.0" encoding="utf-8"?>
<sst xmlns="http://schemas.openxmlformats.org/spreadsheetml/2006/main" count="1869" uniqueCount="1677">
  <si>
    <t>00011633020020000140</t>
  </si>
  <si>
    <t>00020235460000000150</t>
  </si>
  <si>
    <t>00020225084020000150</t>
  </si>
  <si>
    <t>00011406022020000430</t>
  </si>
  <si>
    <t>Прочие доходы от оказания платных услуг (работ)</t>
  </si>
  <si>
    <t>Межбюджетные трансферты, передаваемые бюджетам субъектов Российской Федерации на финансовое обеспечение дорожной деятельности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</si>
  <si>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</si>
  <si>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</si>
  <si>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00011603020020000140</t>
  </si>
  <si>
    <t>00010102000010000110</t>
  </si>
  <si>
    <t>00011109045050000120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</si>
  <si>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</si>
  <si>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00020245192020000150</t>
  </si>
  <si>
    <t>00010906000020000110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</si>
  <si>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</si>
  <si>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00011705020020000180</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</si>
  <si>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</si>
  <si>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Возврат остатков иных межбюджетных трансфертов за счет средств резервного фонда Президента Российской Федерации на капитальный ремонт зданий из бюджетов субъектов Российской Федерации</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</si>
  <si>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</si>
  <si>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Плата за предоставление сведений, документов, содержащихся в государственных реестрах (регистрах)</t>
  </si>
  <si>
    <t>00011625000000000140</t>
  </si>
  <si>
    <t>00020225527000000150</t>
  </si>
  <si>
    <t>00021925021020000150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</si>
  <si>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</si>
  <si>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00020402000020000150</t>
  </si>
  <si>
    <t>00011103020020000120</t>
  </si>
  <si>
    <t>00011646000020000140</t>
  </si>
  <si>
    <t>Денежные взыскания (штрафы) за нарушение условий договоров (соглашений) о предоставлении бюджетных кредитов за счет средств бюджетов субъектов Российской Федерации</t>
  </si>
  <si>
    <t>00020225082020000150</t>
  </si>
  <si>
    <t>Межбюджетные трансферты, передаваемые бюджетам, за счет средств резервного фонда Правительства Российской Федерации</t>
  </si>
  <si>
    <t>00020245569020000150</t>
  </si>
  <si>
    <t>00020245293000000150</t>
  </si>
  <si>
    <t>00021800000040000150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</si>
  <si>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</si>
  <si>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00011401000000000410</t>
  </si>
  <si>
    <t>00011402052100000410</t>
  </si>
  <si>
    <t>Субсидии бюджетам на реализацию мероприятий государственной программы Российской Федерации "Доступная среда"</t>
  </si>
  <si>
    <t>00011105010000000120</t>
  </si>
  <si>
    <t>Невыясненные поступления, зачисляемые в бюджеты сельских поселений</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</si>
  <si>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</si>
  <si>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Межбюджетные трансферты, передаваемые бюджетам на приобретение автотранспорта</t>
  </si>
  <si>
    <t>Субсидии бюджетам городских округов на софинансирование капитальных вложений в объекты муниципальной собственности</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</si>
  <si>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</si>
  <si>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Возврат остатков иных межбюджетных трансфертов на капитальный ремонт, ремонт, реконструкцию и реставрацию зданий и сооружений и благоустройство территории, приобретение оборудования и мебели за счет средств резервного фонда Президента Российской Федерации из бюджетов субъектов Российской Федерации</t>
  </si>
  <si>
    <t>00020245190020000150</t>
  </si>
  <si>
    <t>00011406013130000430</t>
  </si>
  <si>
    <t>Субсидии бюджетам на поддержку творческой деятельности и техническое оснащение детских и кукольных театров</t>
  </si>
  <si>
    <t>00020235090020000150</t>
  </si>
  <si>
    <t>00020225542020000150</t>
  </si>
  <si>
    <t>00011105310000000120</t>
  </si>
  <si>
    <t>00011105035050000120</t>
  </si>
  <si>
    <t>00010503020010000110</t>
  </si>
  <si>
    <t>00010807130010000110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</si>
  <si>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</si>
  <si>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00021900000020000150</t>
  </si>
  <si>
    <t>00020235432020000150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</si>
  <si>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</si>
  <si>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00020225514020000150</t>
  </si>
  <si>
    <t>00011406313130000430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</si>
  <si>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</si>
  <si>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Поступления от денежных пожертвований, предоставляемых физическими лицами получателям средств бюджетов сельских поселений</t>
  </si>
  <si>
    <t>Денежные взыскания (штрафы) за нарушение законодательства Российской Федерации о безопасности дорожного движения</t>
  </si>
  <si>
    <t>Субсидии бюджетам на реализацию мероприятий по созданию в субъектах Российской Федерации новых мест в общеобразовательных организациях</t>
  </si>
  <si>
    <t>00011625010010000140</t>
  </si>
  <si>
    <t>00011500000000000000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</si>
  <si>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</si>
  <si>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00011645000010000140</t>
  </si>
  <si>
    <t>00011649020020000140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</si>
  <si>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</si>
  <si>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00021802010020000150</t>
  </si>
  <si>
    <t>Субсидии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</si>
  <si>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00010807010010000110</t>
  </si>
  <si>
    <t>00011101000000000120</t>
  </si>
  <si>
    <t>Транспортный налог</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</si>
  <si>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</si>
  <si>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</si>
  <si>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</si>
  <si>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</si>
  <si>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</si>
  <si>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</si>
  <si>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</si>
  <si>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00020000000000000000</t>
  </si>
  <si>
    <t>00020235430020000150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</si>
  <si>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</si>
  <si>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00010907050000000110</t>
  </si>
  <si>
    <t>00010904040010000110</t>
  </si>
  <si>
    <t>Субсидии бюджетам субъектов Российской Федерации на реализацию мероприятий в области мелиорации земель сельскохозяйственного назначения</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</si>
  <si>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</si>
  <si>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00011632000100000140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</si>
  <si>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</si>
  <si>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00020229999040000150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</si>
  <si>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</si>
  <si>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</si>
  <si>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</si>
  <si>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</si>
  <si>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00020235137020000150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</si>
  <si>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</si>
  <si>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Прочие доходы от компенсации затрат бюджетов городских поселений</t>
  </si>
  <si>
    <t>Налог на пользователей автомобильных дорог</t>
  </si>
  <si>
    <t>00021925444020000150</t>
  </si>
  <si>
    <t>Прочие налоги и сборы субъектов Российской Федерации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</si>
  <si>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</si>
  <si>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Плата за использование лесов</t>
  </si>
  <si>
    <t>Налог, взимаемый в связи с применением упрощенной системы налогообложения</t>
  </si>
  <si>
    <t>Налог на рекламу</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</si>
  <si>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</si>
  <si>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00011202100000000120</t>
  </si>
  <si>
    <t>00010302142010000110</t>
  </si>
  <si>
    <t>Денежные взыскания (штрафы) за нарушение лесного законодательства</t>
  </si>
  <si>
    <t>00021960010050000150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</si>
  <si>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</si>
  <si>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</si>
  <si>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</si>
  <si>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</si>
  <si>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</si>
  <si>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00010806000010000110</t>
  </si>
  <si>
    <t>00020225466000000150</t>
  </si>
  <si>
    <t>Субвенции бюджетам субъектов Российской Федерации на оплату жилищно-коммунальных услуг отдельным категориям граждан</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</si>
  <si>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</si>
  <si>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Субвенции бюджетам на осуществление отдельных полномочий в области водных отношений</t>
  </si>
  <si>
    <t>00011302994040000130</t>
  </si>
  <si>
    <t>Межбюджетные трансферты, передаваемые бюджетам субъектов Российской Федерации на создание виртуальных концертных залов</t>
  </si>
  <si>
    <t>00020210000000000150</t>
  </si>
  <si>
    <t>00020235135020000150</t>
  </si>
  <si>
    <t>Денежные взыскания (штрафы) за нарушение бюджетного законодательства Российской Федерации</t>
  </si>
  <si>
    <t>00020705020100000150</t>
  </si>
  <si>
    <t>БЕЗВОЗМЕЗДНЫЕ ПОСТУПЛЕНИЯ ОТ ДРУГИХ БЮДЖЕТОВ БЮДЖЕТНОЙ СИСТЕМЫ РОССИЙСКОЙ ФЕДЕРАЦИИ</t>
  </si>
  <si>
    <t>00011608010010000140</t>
  </si>
  <si>
    <t>00020225228000000150</t>
  </si>
  <si>
    <t>00010501022010000110</t>
  </si>
  <si>
    <t>00011302064040000130</t>
  </si>
  <si>
    <t>00020215001000000150</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</si>
  <si>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</si>
  <si>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за нарушение законодательства в области охраны окружающей среды</t>
  </si>
  <si>
    <t>00010302140010000110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</si>
  <si>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</si>
  <si>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</si>
  <si>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Прочие поступления от денежных взысканий (штрафов) и иных сумм в возмещение ущерба, зачисляемые в бюджеты городских округов</t>
  </si>
  <si>
    <t>Единый сельскохозяйственный налог (за налоговые периоды, истекшие до 1 января 2011 года)</t>
  </si>
  <si>
    <t>00011101020020000120</t>
  </si>
  <si>
    <t>Платежи, взимаемые государственными и муниципальными органами (организациями) за выполнение определенных функций</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</si>
  <si>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</si>
  <si>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</si>
  <si>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00010606000000000110</t>
  </si>
  <si>
    <t>00020225243020000150</t>
  </si>
  <si>
    <t>Плата за негативное воздействие на окружающую среду</t>
  </si>
  <si>
    <t>00011618050100000140</t>
  </si>
  <si>
    <t>Доходы, поступающие в порядке возмещения расходов, понесенных в связи с эксплуатацией имущества сельских поселений</t>
  </si>
  <si>
    <t>00010000000000000000</t>
  </si>
  <si>
    <t>Безвозмездные поступления от негосударственных организаций в бюджеты субъектов Российской Федерации</t>
  </si>
  <si>
    <t>00010302230010000110</t>
  </si>
  <si>
    <t>00020227139020000150</t>
  </si>
  <si>
    <t>00020225543020000150</t>
  </si>
  <si>
    <t>00020245296020000150</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</si>
  <si>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</si>
  <si>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</si>
  <si>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</si>
  <si>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</si>
  <si>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00011107015050000120</t>
  </si>
  <si>
    <t>Субсидии бюджетам на обеспечение устойчивого развития сельских территорий</t>
  </si>
  <si>
    <t>00010704000010000110</t>
  </si>
  <si>
    <t>00011302995100000130</t>
  </si>
  <si>
    <t>Налог, взимаемый в связи с применением патентной системы налогообложения, зачисляемый в бюджеты муниципальных районов 5</t>
  </si>
  <si>
    <t>Денежные взыскания (штрафы) за нарушения правил перевозок пассажиров и багажа легковым такси</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</si>
  <si>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</si>
  <si>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</si>
  <si>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00011100000000000000</t>
  </si>
  <si>
    <t>00020245480000000150</t>
  </si>
  <si>
    <t>00011701000000000180</t>
  </si>
  <si>
    <t>Денежные взыскания (штрафы) за нарушение условий договоров (соглашений) о предоставлении субсидий</t>
  </si>
  <si>
    <t>Земельный налог с физических лиц, обладающих земельным участком, расположенным в границах городских поселений</t>
  </si>
  <si>
    <t>00011643000010000140</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</si>
  <si>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</si>
  <si>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</si>
  <si>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00011625086020000140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</si>
  <si>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</si>
  <si>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</si>
  <si>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НАЛОГИ НА ИМУЩЕСТВО</t>
  </si>
  <si>
    <t>00020225169000000150</t>
  </si>
  <si>
    <t>00020225497000000150</t>
  </si>
  <si>
    <t>00020245294020000150</t>
  </si>
  <si>
    <t>00010606043130000110</t>
  </si>
  <si>
    <t>00011107012020000120</t>
  </si>
  <si>
    <t>00020235260000000150</t>
  </si>
  <si>
    <t>00020225066020000150</t>
  </si>
  <si>
    <t>Субвенции бюджетам субъектов Российской Федерации на улучшение экологического состояния гидрографической сети</t>
  </si>
  <si>
    <t>00010102010010000110</t>
  </si>
  <si>
    <t>Предоставление негосударственными организациями грантов для получателей средств бюджетов городских округов</t>
  </si>
  <si>
    <t>00011623020020000140</t>
  </si>
  <si>
    <t>Доходы от возмещения ущерба при возникновении страховых случаев, когда выгодоприобретателями выступают получатели средств бюджетов муниципальных районов</t>
  </si>
  <si>
    <t>00020245216020000150</t>
  </si>
  <si>
    <t>Прочие безвозмездные поступления в бюджеты городских поселений</t>
  </si>
  <si>
    <t>00010807282010000110</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</si>
  <si>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</si>
  <si>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</si>
  <si>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Платежи за добычу полезных ископаемых</t>
  </si>
  <si>
    <t>00011105070000000120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</si>
  <si>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</si>
  <si>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НАЛОГИ НА ПРИБЫЛЬ, ДОХОДЫ</t>
  </si>
  <si>
    <t>Минимальный налог, зачисляемый в бюджеты субъектов Российской Федерации (за налоговые периоды, истекшие до 1 января 2016 года)</t>
  </si>
  <si>
    <t>Доходы бюджетов городских округов от возврата бюджетными учреждениями остатков субсидий прошлых лет</t>
  </si>
  <si>
    <t>00020225467000000150</t>
  </si>
  <si>
    <t>00010302261010000110</t>
  </si>
  <si>
    <t>Налог на доходы физических лиц</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</si>
  <si>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</si>
  <si>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</si>
  <si>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Денежные взыскания (штрафы) за нарушение законодательства о налогах и сборах</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</si>
  <si>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</si>
  <si>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Прочие доходы от оказания платных услуг (работ) получателями средств бюджетов муниципальных районов</t>
  </si>
  <si>
    <t>00020245424020000150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</si>
  <si>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</si>
  <si>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</si>
  <si>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</si>
  <si>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</si>
  <si>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00020245393000000150</t>
  </si>
  <si>
    <t>Плата за предоставление сведений, содержащихся в государственном адресном реестре</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</si>
  <si>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</si>
  <si>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</si>
  <si>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</si>
  <si>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</si>
  <si>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</si>
  <si>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</si>
  <si>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00011402053100000440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</si>
  <si>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</si>
  <si>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00011701020020000180</t>
  </si>
  <si>
    <t>00010900000000000000</t>
  </si>
  <si>
    <t>00011690000000000140</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</si>
  <si>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</si>
  <si>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</si>
  <si>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00021802020020000150</t>
  </si>
  <si>
    <t>00010807020010000110</t>
  </si>
  <si>
    <t>Денежные взыскания (штрафы) за правонарушения в области дорожного движения</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</si>
  <si>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</si>
  <si>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Прочие безвозмездные поступления в бюджеты муниципальных районов</t>
  </si>
  <si>
    <t>00020235280020000150</t>
  </si>
  <si>
    <t>00020245433000000150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</si>
  <si>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</si>
  <si>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00011406024040000430</t>
  </si>
  <si>
    <t>00020225097020000150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</si>
  <si>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</si>
  <si>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00011623040040000140</t>
  </si>
  <si>
    <t>00010503000010000110</t>
  </si>
  <si>
    <t>00010807110010000110</t>
  </si>
  <si>
    <t>Субсидии бюджетам на поддержку обустройства мест массового отдыха населения (городских парков)</t>
  </si>
  <si>
    <t>00020245468000000150</t>
  </si>
  <si>
    <t>00011302000000000130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</si>
  <si>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</si>
  <si>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</si>
  <si>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</si>
  <si>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</si>
  <si>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00020225187020000150</t>
  </si>
  <si>
    <t>Межбюджетные трансферты, передаваемые бюджетам на переобучение, повышение квалификации работников предприятий в целях поддержки занятости и повышения эффективности рынка труда</t>
  </si>
  <si>
    <t>Доходы от возмещения ущерба при возникновении страховых случаев, когда выгодоприобретателями выступают получатели средств бюджетов субъектов Российской Федерации</t>
  </si>
  <si>
    <t>00011641000010000140</t>
  </si>
  <si>
    <t>Возврат остатков субсидий на мероприятия подпрограммы "Обеспечение жильем молодых семей" федеральной целевой программы "Жилище" на           2015 - 2020 годы из бюджетов субъектов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</si>
  <si>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</si>
  <si>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поддержку обустройства мест массового отдыха населения (городских парков)</t>
  </si>
  <si>
    <t>00010803010010000110</t>
  </si>
  <si>
    <t>00021825527020000150</t>
  </si>
  <si>
    <t>Прочие безвозмездные поступления в бюджеты городских округов</t>
  </si>
  <si>
    <t>00020225402020000150</t>
  </si>
  <si>
    <t>00020405020100000150</t>
  </si>
  <si>
    <t>Субсидии бюджетам субъектов Российской Федерации на проведение комплексных кадастровых работ</t>
  </si>
  <si>
    <t>Государственная пошлина за государственную регистрацию политических партий и региональных отделений политических партий</t>
  </si>
  <si>
    <t>Денежные взыскания (штрафы) за нарушение законодательства Российской Федерации о недрах</t>
  </si>
  <si>
    <t>Межбюджетные трансферты, передаваемые бюджетам субъектов Российской Федерации на создание системы поддержки фермеров и развитие сельской кооперации</t>
  </si>
  <si>
    <t>Невыясненные поступления, зачисляемые в бюджеты городских поселений</t>
  </si>
  <si>
    <t>00020225520020000150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</si>
  <si>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</si>
  <si>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</si>
  <si>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00020215009020000150</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</si>
  <si>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</si>
  <si>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00011651020020000140</t>
  </si>
  <si>
    <t>00011402023020000410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</si>
  <si>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</si>
  <si>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Доходы бюджетов субъектов Российской Федерации от возврата организациями остатков субсидий прошлых лет</t>
  </si>
  <si>
    <t>00011301995050000130</t>
  </si>
  <si>
    <t>00011109044040000120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</si>
  <si>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</si>
  <si>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00011623050050000140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</si>
  <si>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</si>
  <si>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</si>
  <si>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</si>
  <si>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</si>
  <si>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00011202030010000120</t>
  </si>
  <si>
    <t>00011701040040000180</t>
  </si>
  <si>
    <t>00011406025100000430</t>
  </si>
  <si>
    <t>00020225555020000150</t>
  </si>
  <si>
    <t>00011608020010000140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</si>
  <si>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</si>
  <si>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</si>
  <si>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00020230000000000150</t>
  </si>
  <si>
    <t>00011621020020000140</t>
  </si>
  <si>
    <t>Прочие местные налоги и сборы, мобилизуемые на территориях муниципальных районов</t>
  </si>
  <si>
    <t>00020227567000000150</t>
  </si>
  <si>
    <t>00010904053130000110</t>
  </si>
  <si>
    <t>00011690020020000140</t>
  </si>
  <si>
    <t>Невыясненные поступления, зачисляемые в бюджеты муниципальных районов</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</si>
  <si>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</si>
  <si>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00020225527020000150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</si>
  <si>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</si>
  <si>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00021925542020000150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</si>
  <si>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</si>
  <si>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</si>
  <si>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Межбюджетные трансферты, передаваемые бюджетам субъектов Российской Федерации на 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</si>
  <si>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Единый сельскохозяйственный налог</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</si>
  <si>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</si>
  <si>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00011630030010000140</t>
  </si>
  <si>
    <t>00020225201000000150</t>
  </si>
  <si>
    <t>00021935250020000150</t>
  </si>
  <si>
    <t>00011633050130000140</t>
  </si>
  <si>
    <t>Иные межбюджетные трансферты</t>
  </si>
  <si>
    <t>00020245453020000150</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</si>
  <si>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</si>
  <si>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00011301992020000130</t>
  </si>
  <si>
    <t>Субвенции бюджетам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</si>
  <si>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00010302240010000110</t>
  </si>
  <si>
    <t>00020404099040000150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</si>
  <si>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</si>
  <si>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00011105034040000120</t>
  </si>
  <si>
    <t>Субсидии бюджетам субъектов Российской Федерации на реализацию программ формирования современной городской среды</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</si>
  <si>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</si>
  <si>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</si>
  <si>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</si>
  <si>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Поступления от денежных пожертвований, предоставляемых физическими лицами получателям средств бюджетов городских округов</t>
  </si>
  <si>
    <t>Дотации бюджетам бюджетной системы Российской Федерации</t>
  </si>
  <si>
    <t>00011201042010000120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</si>
  <si>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</si>
  <si>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00010502000020000110</t>
  </si>
  <si>
    <t>00020229999000000150</t>
  </si>
  <si>
    <t>00010704010010000110</t>
  </si>
  <si>
    <t>Дотации бюджетам на поддержку мер по обеспечению сбалансированности бюджетов</t>
  </si>
  <si>
    <t>00011109045100000120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</si>
  <si>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</si>
  <si>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</si>
  <si>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</si>
  <si>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</si>
  <si>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</si>
  <si>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</si>
  <si>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00011627000010000140</t>
  </si>
  <si>
    <t>Земельный налог</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</si>
  <si>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субъектов Российской Федерации</t>
  </si>
  <si>
    <t>00011406040000000430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</si>
  <si>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</si>
  <si>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</si>
  <si>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</si>
  <si>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</si>
  <si>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</si>
  <si>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</si>
  <si>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</si>
  <si>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Субсидии бюджетам на оснащение объектов спортивной инфраструктуры спортивно-технологическим оборудованием</t>
  </si>
  <si>
    <t>Денежные взыскания (штрафы) за нарушение антимонопольного законодательства в сфере конкуренции на товарных рынках, защиты конкуренции на рынке финансовых услуг, законодательства о естественных монополиях и законодательства о государственном регулировании цен (тарифов)</t>
  </si>
  <si>
    <t>00011402043040000410</t>
  </si>
  <si>
    <t>Доходы от возмещения ущерба при возникновении иных страховых случаев, когда выгодоприобретателями выступают получатели средств бюджетов сельских поселений</t>
  </si>
  <si>
    <t>Доходы от продажи квартир, находящихся в собственности сельских поселений</t>
  </si>
  <si>
    <t>Субсидии бюджетам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</si>
  <si>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00011603050010000140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</si>
  <si>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</si>
  <si>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</si>
  <si>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</si>
  <si>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00011637020020000140</t>
  </si>
  <si>
    <t>00011201040010000120</t>
  </si>
  <si>
    <t>Субсидии бюджетам субъектов Российской Федерации на обновление материально-технической базы для формирования у обучающихся современных технологических и гуманитарных навыков</t>
  </si>
  <si>
    <t>00020235176020000150</t>
  </si>
  <si>
    <t>Прочие безвозмездные поступления от государственных (муниципальных) организаций в бюджеты муниципальных районов</t>
  </si>
  <si>
    <t>Субвенции бюджетам на осуществление первичного воинского учета на территориях, где отсутствуют военные комиссариаты</t>
  </si>
  <si>
    <t>00011621040040000140</t>
  </si>
  <si>
    <t>00011105035100000120</t>
  </si>
  <si>
    <t>00011690040040000140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</si>
  <si>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</si>
  <si>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Налог на игорный бизнес</t>
  </si>
  <si>
    <t>00011204000000000120</t>
  </si>
  <si>
    <t>Прочие неналоговые доходы бюджетов сельских поселений</t>
  </si>
  <si>
    <t>Налог с продаж</t>
  </si>
  <si>
    <t>Доходы от компенсации затрат государства</t>
  </si>
  <si>
    <t>Субсидии бюджетам на реализацию мероприятий по стимулированию  программ развития жилищного строительства субъектов Российской Федерации</t>
  </si>
  <si>
    <t>Субсидии бюджетам на поддержку образования для детей с ограниченными возможностями здоровья</t>
  </si>
  <si>
    <t>00020404010040000150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</si>
  <si>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</si>
  <si>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субъектов Российской Федерации на обеспечение устойчивого развития сельских территорий</t>
  </si>
  <si>
    <t>Денежные взыскания (штрафы) и иные суммы, взыскиваемые с лиц, виновных в совершении преступлений, и в возмещение ущерба имуществу</t>
  </si>
  <si>
    <t>00010807082010000110</t>
  </si>
  <si>
    <t>00021805020050000150</t>
  </si>
  <si>
    <t>00020225232000000150</t>
  </si>
  <si>
    <t>Плата за сбросы загрязняющих веществ в водные объекты</t>
  </si>
  <si>
    <t>00020225466020000150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</si>
  <si>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</si>
  <si>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</si>
  <si>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</si>
  <si>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00011632000000000140</t>
  </si>
  <si>
    <t>00010600000000000000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</si>
  <si>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</si>
  <si>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00011406013050000430</t>
  </si>
  <si>
    <t>00020704020040000150</t>
  </si>
  <si>
    <t>00011621050050000140</t>
  </si>
  <si>
    <t>00010807172010000110</t>
  </si>
  <si>
    <t>00020235240000000150</t>
  </si>
  <si>
    <t>00021800000000000000</t>
  </si>
  <si>
    <t>00011602000000000140</t>
  </si>
  <si>
    <t>00020240014050000150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</si>
  <si>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</si>
  <si>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00011690050050000140</t>
  </si>
  <si>
    <t>Межбюджетные трансферты, передаваемые бюджетам на создание виртуальных концертных залов</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</si>
  <si>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</si>
  <si>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</si>
  <si>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</si>
  <si>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00020225567000000150</t>
  </si>
  <si>
    <t>00010904053100000110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</si>
  <si>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</si>
  <si>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</si>
  <si>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</si>
  <si>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00020402040020000150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</si>
  <si>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</si>
  <si>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Субсидии бюджетам субъектов Российской Федерации на реализацию мероприятий государственной программы Российской Федерации "Доступная среда"</t>
  </si>
  <si>
    <t>Межбюджетные трансферты, передаваемые бюджетам, за счет средств резервного фонда Президента Российской Федерации</t>
  </si>
  <si>
    <t>00011700000000000000</t>
  </si>
  <si>
    <t>00010807080010000110</t>
  </si>
  <si>
    <t>Доходы от возмещения ущерба при возникновении страховых случаев, когда выгодоприобретателями выступают получатели средств бюджетов сельских поселений</t>
  </si>
  <si>
    <t>Межбюджетные трансферты, передаваемые бюджетам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</si>
  <si>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Доходы, получаемые в виде арендной платы, а также средства от продажи права на заключение договоров аренды за земли, находящиеся в федеральной собственности (за исключением земельных участков федеральных бюджетных и автономных учреждений)</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</si>
  <si>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</si>
  <si>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00020225517000000150</t>
  </si>
  <si>
    <t>00010807380010000110</t>
  </si>
  <si>
    <t>00011302990000000130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</si>
  <si>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</si>
  <si>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</si>
  <si>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осуществление отдельных полномочий в области лесных отношений</t>
  </si>
  <si>
    <t>00021960010100000150</t>
  </si>
  <si>
    <t>00021805010130000150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</si>
  <si>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</si>
  <si>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</si>
  <si>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</si>
  <si>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</si>
  <si>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00010807170010000110</t>
  </si>
  <si>
    <t>00010302241010000110</t>
  </si>
  <si>
    <t>00020245390020000150</t>
  </si>
  <si>
    <t>00020235290020000150</t>
  </si>
  <si>
    <t>Плата по соглашениям об установлении сервитута в отношении земельных участков, государственная собственность на которые не разграничена</t>
  </si>
  <si>
    <t>00011302060000000130</t>
  </si>
  <si>
    <t>Возврат остатков субсидий на поддержку обустройства мест массового отдыха населения (городских парков) из бюджетов субъектов Российской Федерации</t>
  </si>
  <si>
    <t>Межбюджетные трансферты, передаваемые бюджетам на организацию профессионального обучения и дополнительного профессионального образования лиц предпенсионного возраста</t>
  </si>
  <si>
    <t>БЕЗВОЗМЕЗДНЫЕ ПОСТУПЛЕНИЯ ОТ НЕГОСУДАРСТВЕННЫХ ОРГАНИЗАЦИЙ</t>
  </si>
  <si>
    <t>00021935118020000150</t>
  </si>
  <si>
    <t>00011625050010000140</t>
  </si>
  <si>
    <t>00011105300000000120</t>
  </si>
  <si>
    <t>00011105025050000120</t>
  </si>
  <si>
    <t>00010503010010000110</t>
  </si>
  <si>
    <t>00010807120010000110</t>
  </si>
  <si>
    <t>00020245191000000150</t>
  </si>
  <si>
    <t>Прочие субсидии бюджетам сельских поселений</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</si>
  <si>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</si>
  <si>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00020245480020000150</t>
  </si>
  <si>
    <t>00020235380020000150</t>
  </si>
  <si>
    <t>00020225462020000150</t>
  </si>
  <si>
    <t>00011105325050000120</t>
  </si>
  <si>
    <t>Акцизы на пиво, производимое на территории Российской Федерации</t>
  </si>
  <si>
    <t>00020235573000000150</t>
  </si>
  <si>
    <t>Платежи, взимаемые органами местного самоуправления (организациями) городских поселений за выполнение определенных функций</t>
  </si>
  <si>
    <t>00020235129020000150</t>
  </si>
  <si>
    <t>00020225539020000150</t>
  </si>
  <si>
    <t>00011105072020000120</t>
  </si>
  <si>
    <t>Государственная пошлина за выдачу разрешения на выброс вредных (загрязняющих) веществ в атмосферный воздух стационарных источников, находящихся на объектах хозяйственной и иной деятельности, не подлежащих федеральному государственному экологическому контролю</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</si>
  <si>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</si>
  <si>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00021802000020000150</t>
  </si>
  <si>
    <t>Плата за использование лесов, расположенных на землях лесного фонда</t>
  </si>
  <si>
    <t>00020225497020000150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</si>
  <si>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</si>
  <si>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00010807000010000110</t>
  </si>
  <si>
    <t>НАЛОГИ НА СОВОКУПНЫЙ ДОХОД</t>
  </si>
  <si>
    <t>Возврат остатков субсидий на мероприятия подпрограммы "Стимулирование программ развития жилищного строительства субъектов Российской Федерации" федеральной целевой программы "Жилище" на 2015 - 2020 годы из бюджетов субъектов Российской Федерации</t>
  </si>
  <si>
    <t>00020235429020000150</t>
  </si>
  <si>
    <t>ЗАДОЛЖЕННОСТЬ И ПЕРЕРАСЧЕТЫ ПО ОТМЕНЕННЫМ НАЛОГАМ, СБОРАМ И ИНЫМ ОБЯЗАТЕЛЬНЫМ ПЛАТЕЖАМ</t>
  </si>
  <si>
    <t>00020225202020000150</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</si>
  <si>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</si>
  <si>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00011618000000000140</t>
  </si>
  <si>
    <t>Прочие неналоговые доходы бюджетов городских поселений</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</si>
  <si>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</si>
  <si>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субъектов Российской Федерации</t>
  </si>
  <si>
    <t>Прочие налоги и сборы (по отмененным налогам и сборам субъектов Российской Федерации)</t>
  </si>
  <si>
    <t>00011651030020000140</t>
  </si>
  <si>
    <t>00011402000000000000</t>
  </si>
  <si>
    <t>Дотации на выравнивание бюджетной обеспеченности</t>
  </si>
  <si>
    <t>00010904030010000110</t>
  </si>
  <si>
    <t>00011105322020000120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</si>
  <si>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</si>
  <si>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00011202000000000120</t>
  </si>
  <si>
    <t>Субсидии бюджетам на создание условий, обеспечивающих доступность дополнительных общеобразовательных программ естественно-научной и технической направленности для обучающихся в субъектах Российской Федерации</t>
  </si>
  <si>
    <t>00020220229130000150</t>
  </si>
  <si>
    <t>00085000000000000000</t>
  </si>
  <si>
    <t>00011625084040000140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</si>
  <si>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</si>
  <si>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 участников национального проекта "Повышение производительности труда и поддержка занятости"</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</si>
  <si>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</si>
  <si>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</si>
  <si>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00020225027020000150</t>
  </si>
  <si>
    <t>00011202012010000120</t>
  </si>
  <si>
    <t>00011623052130000140</t>
  </si>
  <si>
    <t>Плата за использование лесов, расположенных на землях лесного фонда, в части, превышающей минимальный размер арендной платы</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</si>
  <si>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</si>
  <si>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</si>
  <si>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</si>
  <si>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</si>
  <si>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00020300000000000000</t>
  </si>
  <si>
    <t>00020245196000000150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</si>
  <si>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</si>
  <si>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Денежные взыскания (штрафы) за нарушение бюджетного законодательства (в части бюджетов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</si>
  <si>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</si>
  <si>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</si>
  <si>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</si>
  <si>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</si>
  <si>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00010911000020000110</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</si>
  <si>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</si>
  <si>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</si>
  <si>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</si>
  <si>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Субсидии бюджетам на реализацию мероприятий по обеспечению жильем молодых семей</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</si>
  <si>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</si>
  <si>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00011630012010000140</t>
  </si>
  <si>
    <t>00020225086000000150</t>
  </si>
  <si>
    <t>Доходы бюджетов субъектов Российской Федерации от возврата иными организациями остатков субсидий прошлых лет</t>
  </si>
  <si>
    <t>00020225511000000150</t>
  </si>
  <si>
    <t>00010701020010000110</t>
  </si>
  <si>
    <t>ПРОЧИЕ НЕНАЛОГОВЫЕ ДОХОДЫ</t>
  </si>
  <si>
    <t>00011105013130000120</t>
  </si>
  <si>
    <t>00010903082020000110</t>
  </si>
  <si>
    <t>Налог, взимаемый в связи с применением патентной системы налогообложения</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</si>
  <si>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</si>
  <si>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00020229999050000150</t>
  </si>
  <si>
    <t>00011202010010000120</t>
  </si>
  <si>
    <t>00010501000000000110</t>
  </si>
  <si>
    <t>00011623050130000140</t>
  </si>
  <si>
    <t>Плата за размещение отходов производства и потребления</t>
  </si>
  <si>
    <t>00021951360020000150</t>
  </si>
  <si>
    <t>00011608000010000140</t>
  </si>
  <si>
    <t>00010501012010000110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</si>
  <si>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либо в связи с уклонением от заключения таких контрактов или иных договоров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</si>
  <si>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</si>
  <si>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Субсидии бюджетам субъектов Российской Федерации на создание условий для получения среднего профессионального и высшего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Российской Федерации</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</si>
  <si>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</si>
  <si>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</si>
  <si>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</si>
  <si>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Прочие безвозмездные поступления от негосударственных организаций в бюджеты городских округов</t>
  </si>
  <si>
    <t>00011618020020000140</t>
  </si>
  <si>
    <t>Субсидии бюджетам субъектов Российской Федерации на реализацию мероприятий в сфере реабилитации и абилитации инвалидов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</si>
  <si>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</si>
  <si>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00020245433020000150</t>
  </si>
  <si>
    <t>Налог на добычу прочих полезных ископаемых (за исключением полезных ископаемых в виде природных алмазов)</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</si>
  <si>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</si>
  <si>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</si>
  <si>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Налог, взимаемый в виде стоимости патента в связи с применением упрощенной системы налогообложения</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</si>
  <si>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</si>
  <si>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</si>
  <si>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00020235134000000150</t>
  </si>
  <si>
    <t>00020302000020000150</t>
  </si>
  <si>
    <t>Прочие субсидии бюджетам муниципальных районов</t>
  </si>
  <si>
    <t>00020245468020000150</t>
  </si>
  <si>
    <t>00010302010010000110</t>
  </si>
  <si>
    <t>00010501010010000110</t>
  </si>
  <si>
    <t>Прочие поступления от денежных взысканий (штрафов) и иных сумм в возмещение ущерба, зачисляемые в бюджеты муниципальных районов</t>
  </si>
  <si>
    <t>00011701050130000180</t>
  </si>
  <si>
    <t>Налог на прибыль организаций, зачислявшийся до 1 января 2005 года в местные бюджеты, мобилизуемый на территориях городских округов</t>
  </si>
  <si>
    <t>00021945665020000150</t>
  </si>
  <si>
    <t>Доходы от сдачи в аренду имущества, составляющего казну субъекта Российской Федерации (за исключением земельных участков)</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</si>
  <si>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</si>
  <si>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00020225568020000150</t>
  </si>
  <si>
    <t>Налог с владельцев транспортных средств и налог на приобретение автотранспортных средств</t>
  </si>
  <si>
    <t>Межбюджетные трансферты, передаваемые бюджетам на создание системы поддержки фермеров и развитие сельской кооперации</t>
  </si>
  <si>
    <t>00010302100010000110</t>
  </si>
  <si>
    <t>00011646000000000140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</si>
  <si>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</si>
  <si>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</si>
  <si>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</si>
  <si>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00020245569000000150</t>
  </si>
  <si>
    <t>00011406020000000430</t>
  </si>
  <si>
    <t>00021800000020000150</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</si>
  <si>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</si>
  <si>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</si>
  <si>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</si>
  <si>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</si>
  <si>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</si>
  <si>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Доходы бюджетов субъектов Российской Федерации от возврата бюджетными учреждениями остатков субсидий прошлых лет</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</si>
  <si>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</si>
  <si>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00011301994040000130</t>
  </si>
  <si>
    <t>00010102050010000110</t>
  </si>
  <si>
    <t>Возврат остатков единой субвенции из бюджетов субъектов Российской Федерации</t>
  </si>
  <si>
    <t>00010606033130000110</t>
  </si>
  <si>
    <t>00020235090000000150</t>
  </si>
  <si>
    <t>00011603030010000140</t>
  </si>
  <si>
    <t>00011400000000000000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</si>
  <si>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</si>
  <si>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Доходы от сдачи в аренду имущества, составляющего казну муниципальных районов (за исключением земельных участков)</t>
  </si>
  <si>
    <t>00020235250000000150</t>
  </si>
  <si>
    <t>00020235432000000150</t>
  </si>
  <si>
    <t>00020705000050000150</t>
  </si>
  <si>
    <t>Прочие неналоговые доходы бюджетов муниципальных районов</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</si>
  <si>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</si>
  <si>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Субсидии бюджетам на строительство и реконструкцию (модернизацию) объектов питьевого водоснабжения</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</si>
  <si>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</si>
  <si>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</si>
  <si>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00011623052100000140</t>
  </si>
  <si>
    <t>00010907032040000110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</si>
  <si>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</si>
  <si>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</si>
  <si>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</si>
  <si>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00010601030130000110</t>
  </si>
  <si>
    <t>Субсидии бюджетам на строительство и (или) реконструкцию объектов инфраструктуры, находящихся в государственной (муниципальной) собственности, в целях реализации инвестиционных проектов, направленных на модернизацию экономики моногородов с наиболее сложным социально-экономическим положением</t>
  </si>
  <si>
    <t>00011618040040000140</t>
  </si>
  <si>
    <t>Земельный налог с физических лиц, обладающих земельным участком, расположенным в границах городских округов</t>
  </si>
  <si>
    <t>00021804030040000150</t>
  </si>
  <si>
    <t>00011406042020000430</t>
  </si>
  <si>
    <t>00021805000050000150</t>
  </si>
  <si>
    <t>00010807390010000110</t>
  </si>
  <si>
    <t>00011109040000000120</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</si>
  <si>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</si>
  <si>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ПЛАТЕЖИ ПРИ ПОЛЬЗОВАНИИ ПРИРОДНЫМИ РЕСУРСАМИ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</si>
  <si>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</si>
  <si>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</si>
  <si>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</si>
  <si>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</si>
  <si>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00020220077040000150</t>
  </si>
  <si>
    <t>00020235430000000150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</si>
  <si>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</si>
  <si>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</si>
  <si>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</si>
  <si>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</si>
  <si>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</si>
  <si>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</si>
  <si>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00020405099100000150</t>
  </si>
  <si>
    <t>00011301995100000130</t>
  </si>
  <si>
    <t>00010906020020000110</t>
  </si>
  <si>
    <t>00021925527040000150</t>
  </si>
  <si>
    <t>00010101000000000110</t>
  </si>
  <si>
    <t>00011623050100000140</t>
  </si>
  <si>
    <t>00011625060010000140</t>
  </si>
  <si>
    <t>00021860010050000150</t>
  </si>
  <si>
    <t>Государственная пошлина за выдачу и обмен паспорта гражданина Российской Федерации</t>
  </si>
  <si>
    <t>00011606000010000140</t>
  </si>
  <si>
    <t>Субвенции бюджетам на увеличение площади лесовосстановления</t>
  </si>
  <si>
    <t>00011402023020000440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</si>
  <si>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</si>
  <si>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00011625072020000140</t>
  </si>
  <si>
    <t>00011690050130000140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</si>
  <si>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</si>
  <si>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00011105030000000120</t>
  </si>
  <si>
    <t>Суммы по искам о возмещении вреда, причиненного окружающей среде, подлежащие зачислению в бюджеты муниципальных районов</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</si>
  <si>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</si>
  <si>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</si>
  <si>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поступающие в порядке возмещения расходов, понесенных в связи с эксплуатацией имущества</t>
  </si>
  <si>
    <t>00011402050100000410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</si>
  <si>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</si>
  <si>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Субсидии бюджетам городских поселений на строительство и (или) реконструкцию объектов инфраструктуры, находящихся в государственной (муниципальной) собственности, в целях реализации инвестиционных проектов, направленных на модернизацию экономики моногородов с наиболее сложным социально-экономическим положением</t>
  </si>
  <si>
    <t>Прочие доходы от оказания платных услуг (работ) получателями средств бюджетов городских округов</t>
  </si>
  <si>
    <t>00011633040040000140</t>
  </si>
  <si>
    <t>00010605000020000110</t>
  </si>
  <si>
    <t>00011402050050000440</t>
  </si>
  <si>
    <t>00020235270020000150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</si>
  <si>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</si>
  <si>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00011105075130000120</t>
  </si>
  <si>
    <t>00020225170020000150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</si>
  <si>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</si>
  <si>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00011602030020000140</t>
  </si>
  <si>
    <t>00010807310010000110</t>
  </si>
  <si>
    <t>Государственная пошлина за государственную регистрацию прав, ограничений (обременений) прав на недвижимое имущество и сделок с ним</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</si>
  <si>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</si>
  <si>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</si>
  <si>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</si>
  <si>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00011625030010000140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</si>
  <si>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</si>
  <si>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</si>
  <si>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00011302065050000130</t>
  </si>
  <si>
    <t>00010904000000000110</t>
  </si>
  <si>
    <t>Доходы от возмещения ущерба при возникновении страховых случаев, когда выгодоприобретателями выступают получатели средств бюджетов городских поселений</t>
  </si>
  <si>
    <t>00020220229000000150</t>
  </si>
  <si>
    <t>Доходы бюджетов муниципальных районов от возврата организациями остатков субсидий прошлых лет</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</si>
  <si>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</si>
  <si>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</si>
  <si>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</si>
  <si>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ИСПОЛЬЗОВАНИЯ ИМУЩЕСТВА, НАХОДЯЩЕГОСЯ В ГОСУДАРСТВЕННОЙ И МУНИЦИПАЛЬНОЙ СОБСТВЕННОСТИ</t>
  </si>
  <si>
    <t>00011103040040000120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</si>
  <si>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</si>
  <si>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</si>
  <si>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</si>
  <si>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</si>
  <si>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субъектов Российской Федерации от возврата остатков субсидий на поддержку обустройства мест массового отдыха населения (городских парков) из бюджетов муниципальных образований</t>
  </si>
  <si>
    <t>00020225243000000150</t>
  </si>
  <si>
    <t>00010803000010000110</t>
  </si>
  <si>
    <t>00011633050050000140</t>
  </si>
  <si>
    <t>Доходы от сдачи в аренду имущества, составляющего государственную (муниципальную) казну (за исключением земельных участков)</t>
  </si>
  <si>
    <t>00010911010020000110</t>
  </si>
  <si>
    <t>00011302992020000130</t>
  </si>
  <si>
    <t>Денежные взыскания (штрафы) за нарушение законодательства Российской Федерации об электроэнергетике</t>
  </si>
  <si>
    <t>00010604012020000110</t>
  </si>
  <si>
    <t>Земельный налог с организаций</t>
  </si>
  <si>
    <t>00011406012040000430</t>
  </si>
  <si>
    <t>00010606033100000110</t>
  </si>
  <si>
    <t>00020227139000000150</t>
  </si>
  <si>
    <t>00020240000000000150</t>
  </si>
  <si>
    <t>Денежные взыскания (штрафы) за нарушение условий договоров (соглашений) о предоставлении бюджетных кредитов</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</si>
  <si>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</si>
  <si>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</si>
  <si>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t>
  </si>
  <si>
    <t>00020245296000000150</t>
  </si>
  <si>
    <t>Субсидии бюджетам субъектов Российской Федерации на поддержку образования для детей с ограниченными возможностями здоровья</t>
  </si>
  <si>
    <t>Безвозмездные поступления от негосударственных организаций в бюджеты муниципальных районов</t>
  </si>
  <si>
    <t>00011302062020000130</t>
  </si>
  <si>
    <t>Дотации бюджетам субъектов Российской Федерации на выравнивание бюджетной обеспеченности</t>
  </si>
  <si>
    <t>00010701030010000110</t>
  </si>
  <si>
    <t>Субвенции бюджетам субъектов Российской Федерации на осуществление ежемесячной выплаты в связи с рождением (усыновлением) первого ребенка</t>
  </si>
  <si>
    <t>00011406312040000430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</si>
  <si>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</si>
  <si>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00020235082040000150</t>
  </si>
  <si>
    <t>Возврат остатков субвенций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 40-ФЗ "Об обязательном страховании гражданской ответственности владельцев транспортных средств" из бюджетов субъектов Российской Федерации</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</si>
  <si>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</si>
  <si>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00011705050050000180</t>
  </si>
  <si>
    <t>Налог на прибыль организаций консолидированных групп налогоплательщиков, зачисляемый в бюджеты субъектов Российской Федерации</t>
  </si>
  <si>
    <t>Субсидии бюджетам муниципальных районов на софинансирование капитальных вложений в объекты муниципальной собственности</t>
  </si>
  <si>
    <t>ГОСУДАРСТВЕННАЯ ПОШЛИНА</t>
  </si>
  <si>
    <t>00011628000010000140</t>
  </si>
  <si>
    <t>Денежные взыскания (штрафы) за нарушение лесного законодательства на лесных участках, находящихся в собственности субъектов Российской Федерации</t>
  </si>
  <si>
    <t>00020225517020000150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</si>
  <si>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</si>
  <si>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00020235118000000150</t>
  </si>
  <si>
    <t>00021935290020000150</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</si>
  <si>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</si>
  <si>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Безвозмездные поступления от негосударственных организаций в бюджеты сельских поселений</t>
  </si>
  <si>
    <t>Денежные взыскания (штрафы) за нарушение бюджетного законодательства (в части бюджетов городских округов)</t>
  </si>
  <si>
    <t>Денежные взыскания (штрафы) за нарушение законодательства Российской Федерации о пожарной безопасности</t>
  </si>
  <si>
    <t>Субсидии бюджетам на софинансирование капитальных вложений в объекты муниципальной собственности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</si>
  <si>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</si>
  <si>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00020245294000000150</t>
  </si>
  <si>
    <t>00011630020010000140</t>
  </si>
  <si>
    <t>00011402053100000410</t>
  </si>
  <si>
    <t>00011632000040000140</t>
  </si>
  <si>
    <t>Плата за предоставление сведений из Единого государственного реестра недвижимости</t>
  </si>
  <si>
    <t>00011105024040000120</t>
  </si>
  <si>
    <t>00020245191020000150</t>
  </si>
  <si>
    <t>00010904020020000110</t>
  </si>
  <si>
    <t>00021935129020000150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</si>
  <si>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</si>
  <si>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00011621050100000140</t>
  </si>
  <si>
    <t>00021860010020000150</t>
  </si>
  <si>
    <t>00011301000000000130</t>
  </si>
  <si>
    <t>Налог на рекламу, мобилизуемый на территориях городских округов</t>
  </si>
  <si>
    <t>00011690050100000140</t>
  </si>
  <si>
    <t>00011105324040000120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</si>
  <si>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</si>
  <si>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00020245216000000150</t>
  </si>
  <si>
    <t>00020225016000000150</t>
  </si>
  <si>
    <t>Субвенции бюджетам бюджетной системы Российской Федерации</t>
  </si>
  <si>
    <t>00011406313100000430</t>
  </si>
  <si>
    <t>00020245141020000150</t>
  </si>
  <si>
    <t>Налог на имущество организаций</t>
  </si>
  <si>
    <t>Возврат остатков субсидий на возмещение части процентной ставки по инвестиционным кредитам (займам) на строительство и реконструкцию объектов для молочного скотоводства из бюджетов субъектов Российской Федерации</t>
  </si>
  <si>
    <t>00011401040040000410</t>
  </si>
  <si>
    <t>Денежные взыскания (штрафы) за нарушение бюджетного законодательства (в части бюджетов муниципальных районов)</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</si>
  <si>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</si>
  <si>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Субвенции бюджетам на осуществление ежемесячной выплаты в связи с рождением (усыновлением) первого ребенка</t>
  </si>
  <si>
    <t>Доходы от сдачи в аренду имущества, составляющего казну городских округов (за исключением земельных участков)</t>
  </si>
  <si>
    <t>00011105021010000120</t>
  </si>
  <si>
    <t>00010800000000000000</t>
  </si>
  <si>
    <t>00020225541020000150</t>
  </si>
  <si>
    <t>00011105075100000120</t>
  </si>
  <si>
    <t>00020245424000000150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</si>
  <si>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</si>
  <si>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Субсидии бюджетам на проведение комплексных кадастровых работ</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</si>
  <si>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</si>
  <si>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00020245159000000150</t>
  </si>
  <si>
    <t>00010901020040000110</t>
  </si>
  <si>
    <t>00021900000050000150</t>
  </si>
  <si>
    <t>00011201030010000120</t>
  </si>
  <si>
    <t>00011603000000000140</t>
  </si>
  <si>
    <t>Возврат остатков субсидий на реализацию дополнительных мероприятий в сфере занятости населения, направленных на снижение напряженности на рынке труда субъектов Российской Федерации, из бюджетов субъектов Российской Федерации</t>
  </si>
  <si>
    <t>00021935573020000150</t>
  </si>
  <si>
    <t>00011105025100000120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</si>
  <si>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</si>
  <si>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Субвенции бюджетам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</si>
  <si>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на выплату единовременного пособия при всех формах устройства детей, лишенных родительского попечения, в семью</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</si>
  <si>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</si>
  <si>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</si>
  <si>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</si>
  <si>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Денежные взыскания (штрафы) за нарушение законодательства Российской Федерации об особо охраняемых природных территориях</t>
  </si>
  <si>
    <t>00011642000000000140</t>
  </si>
  <si>
    <t>00011101040040000120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</si>
  <si>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</si>
  <si>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00020404000040000150</t>
  </si>
  <si>
    <t>Государственная пошлина за выдачу уполномоченными органами исполнительной власти субъектов Российской Федерации учебным учреждениям образовательных свидетельств о соответствии требованиям оборудования и оснащенности образовательного процесса для рассмотрения соответствующими органами вопроса об аккредитации и выдачи указанным учреждениям лицензии на право подготовки трактористов и машинистов самоходных машин</t>
  </si>
  <si>
    <t>Доходы от продажи земельных участков, находящихся в собственности субъектов Российской Федерации, находящихся в пользовании бюджетных и автономных учреждений</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</si>
  <si>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</si>
  <si>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00011406000000000430</t>
  </si>
  <si>
    <t>00010302143010000110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</si>
  <si>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</si>
  <si>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00011635030050000140</t>
  </si>
  <si>
    <t>Прочие поступления от денежных взысканий (штрафов) и иных сумм в возмещение ущерба, зачисляемые в бюджеты сельских поселений</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</si>
  <si>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</si>
  <si>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Межбюджетные трансферты, передаваемые бюджетам субъектов Российской Федерации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</si>
  <si>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00020225097000000150</t>
  </si>
  <si>
    <t>00010901030050000110</t>
  </si>
  <si>
    <t>00011632000130000140</t>
  </si>
  <si>
    <t>00010102030010000110</t>
  </si>
  <si>
    <t>00011625080000000140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</si>
  <si>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</si>
  <si>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00010906030020000110</t>
  </si>
  <si>
    <t>Субвенции бюджетам субъектов Российской Федерации на осуществление отдельных полномочий в области водных отношений</t>
  </si>
  <si>
    <t>00010807280010000110</t>
  </si>
  <si>
    <t>00021925051020000150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</si>
  <si>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</si>
  <si>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00010907012040000110</t>
  </si>
  <si>
    <t>00011626000010000140</t>
  </si>
  <si>
    <t>Государственная пошлина за выдачу разрешения на установку рекламной конструкции</t>
  </si>
  <si>
    <t>Прочие неналоговые доходы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</si>
  <si>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</si>
  <si>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Земельный налог с организаций, обладающих земельным участком, расположенным в границах сельских поселений</t>
  </si>
  <si>
    <t>00011101050050000120</t>
  </si>
  <si>
    <t>00010602010020000110</t>
  </si>
  <si>
    <t>00010804020010000110</t>
  </si>
  <si>
    <t>00021804010040000150</t>
  </si>
  <si>
    <t>Денежные взыскания (штрафы) за нарушения законодательства Российской Федерации о промышленной безопасности</t>
  </si>
  <si>
    <t>00010606042040000110</t>
  </si>
  <si>
    <t>Государственная пошлина за выдачу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</si>
  <si>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находящихся в государственной (муниципальной) собственности, в целях реализации инвестиционных проектов, направленных на модернизацию экономики моногородов с наиболее сложным социально-экономическим положением</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</si>
  <si>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</si>
  <si>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</si>
  <si>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00020225520000000150</t>
  </si>
  <si>
    <t>Безвозмездные поступления от государственных (муниципальных) организаций в бюджеты муниципальных районов</t>
  </si>
  <si>
    <t>00021805000130000150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</si>
  <si>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сельских поселений</t>
  </si>
  <si>
    <t>Субсидии бюджетам на реализацию мероприятий по укреплению единства российской нации и этнокультурному развитию народов России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</si>
  <si>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для занятий физической культурой и спортом</t>
  </si>
  <si>
    <t>00011637030040000140</t>
  </si>
  <si>
    <t>00010807160010000110</t>
  </si>
  <si>
    <t>00010302231010000110</t>
  </si>
  <si>
    <t>00020235134020000150</t>
  </si>
  <si>
    <t>Субсидии бюджетам на развитие паллиативной медицинской помощи</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</si>
  <si>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</si>
  <si>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</si>
  <si>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Прочие доходы от компенсации затрат государства</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</si>
  <si>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</si>
  <si>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</si>
  <si>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</si>
  <si>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00010501021010000110</t>
  </si>
  <si>
    <t>00020225555000000150</t>
  </si>
  <si>
    <t>Плата за выбросы загрязняющих веществ, образующихся при сжигании на факельных установках и (или) рассеивании попутного нефтяного газа</t>
  </si>
  <si>
    <t>00020229999100000150</t>
  </si>
  <si>
    <t>Прочие доходы от оказания платных услуг (работ) получателями средств бюджетов субъектов Российской Федерации</t>
  </si>
  <si>
    <t>Субвенции бюджетам на реализацию полномочий Российской Федерации по осуществлению социальных выплат безработным гражданам</t>
  </si>
  <si>
    <t>Налог на имущество физических лиц, взимаемый по ставкам, применяемым к объектам налогообложения, расположенным в границах сельских поселений</t>
  </si>
  <si>
    <t>Денежные взыскания (штрафы) за нарушение законодательства Российской Федерации об охране и использовании животного мира</t>
  </si>
  <si>
    <t>Прочие доходы от оказания платных услуг (работ) получателями средств бюджетов сельских поселений</t>
  </si>
  <si>
    <t>00020245142020000150</t>
  </si>
  <si>
    <t>00011642020020000140</t>
  </si>
  <si>
    <t>Субсидии бюджетам субъектов Российской Федерации на поддержку творческой деятельности и техническое оснащение детских и кукольных театров</t>
  </si>
  <si>
    <t>Денежные взыскания (штрафы) за нарушение лесного законодательства на лесных участках, находящихся в собственности муниципальных районов</t>
  </si>
  <si>
    <t>Платежи за пользование природными ресурсами</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</si>
  <si>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</si>
  <si>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Безвозмездные поступления от негосударственных организаций в бюджеты городских округов</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</si>
  <si>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</si>
  <si>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</si>
  <si>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00020245453000000150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</si>
  <si>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</si>
  <si>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</si>
  <si>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Возврат остатков субсидий на развитие семейных животноводческих ферм из бюджетов субъектов Российской Федерации</t>
  </si>
  <si>
    <t>00020235460020000150</t>
  </si>
  <si>
    <t>00010606043100000110</t>
  </si>
  <si>
    <t>00020220077000000150</t>
  </si>
  <si>
    <t>00020235250020000150</t>
  </si>
  <si>
    <t>00011302995130000130</t>
  </si>
  <si>
    <t>Субсидии бюджетам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</si>
  <si>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00011202052010000120</t>
  </si>
  <si>
    <t>Сборы за участие в конкурсе (аукционе) на право пользования участками недр местного значения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</si>
  <si>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</si>
  <si>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00010907030000000110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</si>
  <si>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</si>
  <si>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</si>
  <si>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00011623021020000140</t>
  </si>
  <si>
    <t>00011302065130000130</t>
  </si>
  <si>
    <t>Прочие субсидии бюджетам городских округов</t>
  </si>
  <si>
    <t>Налог на добычу общераспространенных полезных ископаемых</t>
  </si>
  <si>
    <t>00011204015020000120</t>
  </si>
  <si>
    <t>Межбюджетные трансферты, передаваемые бюджетам на осуществление государственной поддержки субъектов Российской Федерации - участников национального проекта "Повышение производительности труда и поддержка занятости"</t>
  </si>
  <si>
    <t>00011301990000000130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</si>
  <si>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</si>
  <si>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00020245293020000150</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</si>
  <si>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</si>
  <si>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</si>
  <si>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</si>
  <si>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</si>
  <si>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</si>
  <si>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</si>
  <si>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Плата за выбросы загрязняющих веществ в атмосферный воздух стационарными объектами</t>
  </si>
  <si>
    <t>00020235176000000150</t>
  </si>
  <si>
    <t>00010903020000000110</t>
  </si>
  <si>
    <t>00021900000040000150</t>
  </si>
  <si>
    <t>00011301190010000130</t>
  </si>
  <si>
    <t>00010907000000000110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</si>
  <si>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</si>
  <si>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Возврат остатков субсидий на оказание несвязанной поддержки сельскохозяйственным товаропроизводителям в области растениеводства из бюджетов субъектов Российской Федерации</t>
  </si>
  <si>
    <t>00011105100020000120</t>
  </si>
  <si>
    <t>00020705000100000150</t>
  </si>
  <si>
    <t>00010907053050000110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</si>
  <si>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</si>
  <si>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</si>
  <si>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</si>
  <si>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00011402028020000410</t>
  </si>
  <si>
    <t>Налог на имущество организаций по имуществу, не входящему в Единую систему газоснабжения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</si>
  <si>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</si>
  <si>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Доходы от продажи квартир</t>
  </si>
  <si>
    <t>00010606030000000110</t>
  </si>
  <si>
    <t>00010601020040000110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</si>
  <si>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</si>
  <si>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</si>
  <si>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</si>
  <si>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</si>
  <si>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</si>
  <si>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Единая субвенция бюджетам субъектов Российской Федерации и бюджету г. Байконура</t>
  </si>
  <si>
    <t>00010302260010000110</t>
  </si>
  <si>
    <t>00021925470020000150</t>
  </si>
  <si>
    <t>00011202102020000120</t>
  </si>
  <si>
    <t>00011630000010000140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</si>
  <si>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</si>
  <si>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</si>
  <si>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</si>
  <si>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00010501050010000110</t>
  </si>
  <si>
    <t>00011600000000000000</t>
  </si>
  <si>
    <t>00021935137020000150</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</si>
  <si>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</si>
  <si>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00010502020020000110</t>
  </si>
  <si>
    <t>Межбюджетные трансферты, передаваемые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</si>
  <si>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</si>
  <si>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</si>
  <si>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</si>
  <si>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00011301020010000130</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</si>
  <si>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</si>
  <si>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00010904052040000110</t>
  </si>
  <si>
    <t>00011623041040000140</t>
  </si>
  <si>
    <t>00010302000010000110</t>
  </si>
  <si>
    <t>00020235082000000150</t>
  </si>
  <si>
    <t>00011623000000000140</t>
  </si>
  <si>
    <t>Доходы от оказания платных услуг (работ)</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</si>
  <si>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</si>
  <si>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Денежные взыскания (штрафы) за нарушение законодательства о рекламе</t>
  </si>
  <si>
    <t>Денежные взыскания (штрафы) за нарушение земельного законодательства</t>
  </si>
  <si>
    <t>Отчисления на воспроизводство минерально-сырьевой базы</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</si>
  <si>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</si>
  <si>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Субсидии бюджетам на поддержку региональных проектов в сфере информационных технологий</t>
  </si>
  <si>
    <t>Денежные взыскания, налагаемые в возмещение ущерба, причиненного в результате незаконного или нецелевого использования бюджетных средств</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</si>
  <si>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</si>
  <si>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00020225114000000150</t>
  </si>
  <si>
    <t>00021835118020000150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</si>
  <si>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</si>
  <si>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</si>
  <si>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00011406010000000430</t>
  </si>
  <si>
    <t>00011301410010000130</t>
  </si>
  <si>
    <t>00020225138020000150</t>
  </si>
  <si>
    <t>00020245390000000150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</si>
  <si>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муниципальных районов</t>
  </si>
  <si>
    <t>Прочие поступления от денежных взысканий (штрафов) и иных сумм в возмещение ущерба</t>
  </si>
  <si>
    <t>00011406310000000430</t>
  </si>
  <si>
    <t>00011402050100000440</t>
  </si>
  <si>
    <t>00010102040010000110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</si>
  <si>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</si>
  <si>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Земельный налог (по обязательствам, возникшим до 1 января 2006 года), мобилизуемый на территориях городских поселений</t>
  </si>
  <si>
    <t>Налог на прибыль организаций</t>
  </si>
  <si>
    <t>00011201010010000120</t>
  </si>
  <si>
    <t>00011623051050000140</t>
  </si>
  <si>
    <t>00021900000130000150</t>
  </si>
  <si>
    <t>00020225228020000150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</si>
  <si>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</si>
  <si>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Доходы бюджетов субъектов Российской Федерации от возврата автономными учреждениями остатков субсидий прошлых лет</t>
  </si>
  <si>
    <t>00020235380000000150</t>
  </si>
  <si>
    <t>00020215001020000150</t>
  </si>
  <si>
    <t>00011302065100000130</t>
  </si>
  <si>
    <t>00020235118020000150</t>
  </si>
  <si>
    <t>Доходы от продажи земельных участков, государственная собственность на которые разграничена, находящихся в пользовании бюджетных и автономных учреждений</t>
  </si>
  <si>
    <t>Субвенции бюджетам на оплату жилищно-коммунальных услуг отдельным категориям граждан</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</si>
  <si>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сельских поселений</t>
  </si>
  <si>
    <t>00011502020020000140</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</si>
  <si>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</si>
  <si>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</si>
  <si>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00010807262010000110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</si>
  <si>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</si>
  <si>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АДМИНИСТРАТИВНЫЕ ПЛАТЕЖИ И СБОРЫ</t>
  </si>
  <si>
    <t>00010602020020000110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</si>
  <si>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</si>
  <si>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</si>
  <si>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00021925543020000150</t>
  </si>
  <si>
    <t>00020235429000000150</t>
  </si>
  <si>
    <t>Прочие поступления от денежных взысканий (штрафов) и иных сумм в возмещение ущерба, зачисляемые в бюджеты субъектов Российской Федерации</t>
  </si>
  <si>
    <t>Доходы бюджета - Всего</t>
  </si>
  <si>
    <t>00020235120000000150</t>
  </si>
  <si>
    <t>00011633050100000140</t>
  </si>
  <si>
    <t>00020225202000000150</t>
  </si>
  <si>
    <t>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</si>
  <si>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Предоставление негосударственными организациями грантов для получателей средств бюджетов муниципальных районов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</si>
  <si>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</si>
  <si>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</si>
  <si>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</si>
  <si>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</si>
  <si>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</si>
  <si>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</si>
  <si>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</si>
  <si>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00011406025130000430</t>
  </si>
  <si>
    <t>Межбюджетные трансферты, передаваемые бюджетам на оснащение оборудованием региональных сосудистых центров и первичных сосудистых отделений</t>
  </si>
  <si>
    <t>00011107014040000120</t>
  </si>
  <si>
    <t>00010807142010000110</t>
  </si>
  <si>
    <t>00010906010020000110</t>
  </si>
  <si>
    <t>00020225016020000150</t>
  </si>
  <si>
    <t>Доходы, поступающие в порядке возмещения расходов, понесенных в связи с эксплуатацией имущества муниципальных районов</t>
  </si>
  <si>
    <t>Государственная пошлина за выдачу разрешения на выброс вредных (загрязняющих) веществ в атмосферный воздух</t>
  </si>
  <si>
    <t>00020225027000000150</t>
  </si>
  <si>
    <t>00010100000000000000</t>
  </si>
  <si>
    <t>00011705050100000180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</si>
  <si>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</si>
  <si>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00010807260010000110</t>
  </si>
  <si>
    <t>Сбор на нужды образовательных учреждений, взимаемый с юридических лиц</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</si>
  <si>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городских округов</t>
  </si>
  <si>
    <t>00020402010020000150</t>
  </si>
  <si>
    <t>00010101014020000110</t>
  </si>
  <si>
    <t>00021925541020000150</t>
  </si>
  <si>
    <t>Регулярные платежи за пользование недрами при пользовании недрами на территории Российской Федерации</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</si>
  <si>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</si>
  <si>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</si>
  <si>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00010804000010000110</t>
  </si>
  <si>
    <t>00011402020020000410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</si>
  <si>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</si>
  <si>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00011105020000000120</t>
  </si>
  <si>
    <t>00020225169020000150</t>
  </si>
  <si>
    <t>Единый налог на вмененный доход для отдельных видов деятельности (за налоговые периоды, истекшие до 1 января 2011 года)</t>
  </si>
  <si>
    <t>00011109000000000120</t>
  </si>
  <si>
    <t>00020245159020000150</t>
  </si>
  <si>
    <t>00011105320000000120</t>
  </si>
  <si>
    <t>00020220077050000150</t>
  </si>
  <si>
    <t>00010807140010000110</t>
  </si>
  <si>
    <t>Невыясненные поступления</t>
  </si>
  <si>
    <t>Земельный налог с организаций, обладающих земельным участком, расположенным в границах городских округов</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</si>
  <si>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</si>
  <si>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00020235260020000150</t>
  </si>
  <si>
    <t>00011201041010000120</t>
  </si>
  <si>
    <t>Субсидии бюджетам субъектов Российской Федерации на поддержку региональных проектов в сфере информационных технологий</t>
  </si>
  <si>
    <t>Дотации бюджетам субъектов Российской Федерации на поддержку мер по обеспечению сбалансированности бюджетов</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</si>
  <si>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</si>
  <si>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</si>
  <si>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</si>
  <si>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</si>
  <si>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00011621000000000140</t>
  </si>
  <si>
    <t>00011625020010000140</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</si>
  <si>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</si>
  <si>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</si>
  <si>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</si>
  <si>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</si>
  <si>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</si>
  <si>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</si>
  <si>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 из бюджетов городских поселений</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</si>
  <si>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</si>
  <si>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</si>
  <si>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</si>
  <si>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</si>
  <si>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</si>
  <si>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Возврат остатков субсидий на повышение продуктивности в молочном скотоводстве из бюджетов субъектов Российской Федерации</t>
  </si>
  <si>
    <t>Земельный налог (по обязательствам, возникшим до 1 января 2006 года), мобилизуемый на территориях сельских поселений</t>
  </si>
  <si>
    <t>Субсидии бюджетам на мероприятия федеральной целевой программы "Развитие водохозяйственного комплекса Российской Федерации в 2012 - 2020 годах"</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</si>
  <si>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</si>
  <si>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</si>
  <si>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Прочие денежные взыскания (штрафы) за правонарушения в области дорожного движения</t>
  </si>
  <si>
    <t>00020225467020000150</t>
  </si>
  <si>
    <t>Прочие неналоговые доходы бюджетов городских округов</t>
  </si>
  <si>
    <t>00010903080000000110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</si>
  <si>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</si>
  <si>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</si>
  <si>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</si>
  <si>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00011105035130000120</t>
  </si>
  <si>
    <t>00011651000020000140</t>
  </si>
  <si>
    <t>00010807173010000110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</si>
  <si>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</si>
  <si>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Межбюджетные трансферты, передаваемые бюджетам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</si>
  <si>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</si>
  <si>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</si>
  <si>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00020245393020000150</t>
  </si>
  <si>
    <t>00010907010000000110</t>
  </si>
  <si>
    <t>Доходы от продажи квартир, находящихся в собственности городских округов</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</si>
  <si>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</si>
  <si>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</si>
  <si>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</si>
  <si>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Налог на имущество физических лиц</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</si>
  <si>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</si>
  <si>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</si>
  <si>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Налог, взимаемый в связи с применением патентной системы налогообложения, зачисляемый в бюджеты городских округов</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</si>
  <si>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</si>
  <si>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Субсидии бюджетам на реализацию мероприятий по предупреждению и борьбе с социально значимыми инфекционными заболеваниями</t>
  </si>
  <si>
    <t>00011300000000000000</t>
  </si>
  <si>
    <t>00011402040040000410</t>
  </si>
  <si>
    <t>00021935280020000150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</si>
  <si>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</si>
  <si>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</si>
  <si>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</si>
  <si>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</si>
  <si>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</si>
  <si>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</si>
  <si>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</si>
  <si>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00010604000020000110</t>
  </si>
  <si>
    <t>00020225021000000150</t>
  </si>
  <si>
    <t>Денежные взыскания (штрафы) за нарушение водного законодательства</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</si>
  <si>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</si>
  <si>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Прочие доходы от компенсации затрат бюджетов городских округов</t>
  </si>
  <si>
    <t>Межбюджетные трансферты, передаваемые бюджетам на 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</si>
  <si>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t>
  </si>
  <si>
    <t>00011630010010000140</t>
  </si>
  <si>
    <t>00011637000000000140</t>
  </si>
  <si>
    <t>БЕЗВОЗМЕЗДНЫЕ ПОСТУПЛЕНИЯ</t>
  </si>
  <si>
    <t>00011650000010000140</t>
  </si>
  <si>
    <t>Межбюджетные трансферты, передаваемые бюджетам субъектов Российской Федерации на приобретение автотранспорта</t>
  </si>
  <si>
    <t>Прочие поступления от денежных взысканий (штрафов) и иных сумм в возмещение ущерба, зачисляемые в бюджеты городских поселений</t>
  </si>
  <si>
    <t>00010903000000000110</t>
  </si>
  <si>
    <t>Субсидия бюджетам субъектов Российской Федерации на поддержку отрасли культуры</t>
  </si>
  <si>
    <t>00010904010020000110</t>
  </si>
  <si>
    <t>Прочие безвозмездные поступления в бюджеты сельских поселений</t>
  </si>
  <si>
    <t>00020245192000000150</t>
  </si>
  <si>
    <t>00010907033050000110</t>
  </si>
  <si>
    <t>Субвенции бюджетам на осуществление отдельных полномочий в области лесных отношений</t>
  </si>
  <si>
    <t>Прочие неналоговые доходы бюджетов субъектов Российской Федерации</t>
  </si>
  <si>
    <t>Платежи, взимаемые государственными органами (организациями) субъектов Российской Федерации за выполнение определенных функций</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</si>
  <si>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поселений</t>
  </si>
  <si>
    <t>00021960010130000150</t>
  </si>
  <si>
    <t>Межбюджетные трансферты, передаваемые бюджетам на обеспечение деятельности депутатов Государственной Думы и их помощников в избирательных округах</t>
  </si>
  <si>
    <t>00011107000000000120</t>
  </si>
  <si>
    <t>00011201070010000120</t>
  </si>
  <si>
    <t>Субсидии бюджетам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</si>
  <si>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</si>
  <si>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00011105012040000120</t>
  </si>
  <si>
    <t>Денежные взыскания (штрафы) за нарушение бюджетного законодательства (в части бюджетов сельских поселений)</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</si>
  <si>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</si>
  <si>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00011632000050000140</t>
  </si>
  <si>
    <t>00021925527020000150</t>
  </si>
  <si>
    <t>00011105312040000120</t>
  </si>
  <si>
    <t>00020225514000000150</t>
  </si>
  <si>
    <t>00020227567020000150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</si>
  <si>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</si>
  <si>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</si>
  <si>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00020235128020000150</t>
  </si>
  <si>
    <t>Единый налог на вмененный доход для отдельных видов деятельности</t>
  </si>
  <si>
    <t>00020405010050000150</t>
  </si>
  <si>
    <t>00021990000020000150</t>
  </si>
  <si>
    <t>Земельный налог с физических лиц</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</si>
  <si>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</si>
  <si>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ДОХОДЫ ОТ ОКАЗАНИЯ ПЛАТНЫХ УСЛУГ И КОМПЕНСАЦИИ ЗАТРАТ ГОСУДАРСТВА</t>
  </si>
  <si>
    <t>00020225201020000150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</si>
  <si>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</si>
  <si>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00020704050040000150</t>
  </si>
  <si>
    <t>00020235270000000150</t>
  </si>
  <si>
    <t>00020225170000000150</t>
  </si>
  <si>
    <t>00020705020050000150</t>
  </si>
  <si>
    <t>00011630013010000140</t>
  </si>
  <si>
    <t>00010102020010000110</t>
  </si>
  <si>
    <t>00011625070000000140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</si>
  <si>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</si>
  <si>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</si>
  <si>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00010907052040000110</t>
  </si>
  <si>
    <t>00020235220000000150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</si>
  <si>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муниципальных образований</t>
  </si>
  <si>
    <t>Доходы, поступающие в порядке возмещения расходов, понесенных в связи с эксплуатацией имущества субъектов Российской Федерации</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</si>
  <si>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</si>
  <si>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00011623051130000140</t>
  </si>
  <si>
    <t>00020235137000000150</t>
  </si>
  <si>
    <t>Транспортный налог с организаций</t>
  </si>
  <si>
    <t>00020700000000000000</t>
  </si>
  <si>
    <t>Невыясненные поступления, зачисляемые в бюджеты субъектов Российской Федерации</t>
  </si>
  <si>
    <t>Доходы от возмещения ущерба при возникновении иных страховых случаев, когда выгодоприобретателями выступают получатели средств бюджетов городских поселений</t>
  </si>
  <si>
    <t>Субсидии бюджетам субъектов Российской Федерации на создание условий, обеспечивающих доступность дополнительных общеобразовательных программ естественно-научной и технической направленности для обучающихся в субъектах Российской Федерации</t>
  </si>
  <si>
    <t>Денежные взыскания (штрафы) за нарушение условий договоров (соглашений) о предоставлении субсидий бюджетам муниципальных образований из бюджета субъекта Российской Федерации</t>
  </si>
  <si>
    <t>Налог на имущество организаций по имуществу, входящему в Единую систему газоснабжения</t>
  </si>
  <si>
    <t>00020225519000000150</t>
  </si>
  <si>
    <t>00011618050050000140</t>
  </si>
  <si>
    <t>00010602000020000110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</si>
  <si>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</si>
  <si>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</si>
  <si>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</si>
  <si>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00011635000000000140</t>
  </si>
  <si>
    <t>00020702030020000150</t>
  </si>
  <si>
    <t>00010807150010000110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</si>
  <si>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</si>
  <si>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Плата за размещение отходов производства</t>
  </si>
  <si>
    <t>00010904050000000110</t>
  </si>
  <si>
    <t>Прочие субсидии</t>
  </si>
  <si>
    <t>00011302995050000130</t>
  </si>
  <si>
    <t>00011301031010000130</t>
  </si>
  <si>
    <t>00010504010020000110</t>
  </si>
  <si>
    <t>00010901000000000110</t>
  </si>
  <si>
    <t>00020225534020000150</t>
  </si>
  <si>
    <t>00020235135000000150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</si>
  <si>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</si>
  <si>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t>
  </si>
  <si>
    <t>Налог на прибыль организаций, зачислявшийся до 1 января 2005 года в местные бюджеты</t>
  </si>
  <si>
    <t>00010302011010000110</t>
  </si>
  <si>
    <t>00010501011010000110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</si>
  <si>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</si>
  <si>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</si>
  <si>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на повышение продуктивности в молочном скотоводстве</t>
  </si>
  <si>
    <t>Проценты, полученные от предоставления бюджетных кредитов внутри страны</t>
  </si>
  <si>
    <t>Налоги на имущество</t>
  </si>
  <si>
    <t>00020225114020000150</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</si>
  <si>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</si>
  <si>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на возмещение части затрат на уплату процентов по инвестиционным кредитам (займам) в агропромышленном комплексе</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</si>
  <si>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</si>
  <si>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00021802030020000150</t>
  </si>
  <si>
    <t>Межбюджетные трансферты, передаваемые бюджетам на реализацию отдельных полномочий в области лекарственного обеспечения</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</si>
  <si>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</si>
  <si>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</si>
  <si>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00020225232020000150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</si>
  <si>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поселений</t>
  </si>
  <si>
    <t>00011105000000000120</t>
  </si>
  <si>
    <t>БЕЗВОЗМЕЗДНЫЕ ПОСТУПЛЕНИЯ ОТ ГОСУДАРСТВЕННЫХ (МУНИЦИПАЛЬНЫХ) ОРГАНИЗАЦИЙ</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</si>
  <si>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</si>
  <si>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00011632000020000140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</si>
  <si>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</si>
  <si>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Возврат остатков субсидий на реализацию мероприятий федеральной целевой программы "Развитие внутреннего и въездного туризма в Российской Федерации            (2011 - 2018 годы)" из бюджетов субъектов Российской Федерации</t>
  </si>
  <si>
    <t>00020702000020000150</t>
  </si>
  <si>
    <t>00020235240020000150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</si>
  <si>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</si>
  <si>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00020225567020000150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</si>
  <si>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</si>
  <si>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</si>
  <si>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</si>
  <si>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</si>
  <si>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</si>
  <si>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</si>
  <si>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</si>
  <si>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</si>
  <si>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</si>
  <si>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</si>
  <si>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</si>
  <si>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</si>
  <si>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ДОХОДЫ ОТ ОКАЗАНИЯ ПЛАТНЫХ УСЛУГ (РАБОТ) И КОМПЕНСАЦИИ ЗАТРАТ ГОСУДАРСТВА</t>
  </si>
  <si>
    <t>00020235120020000150</t>
  </si>
  <si>
    <t>00011105022020000120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</si>
  <si>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</si>
  <si>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00011105074040000120</t>
  </si>
  <si>
    <t>Доходы бюджетов городских поселений от возврата бюджетными учреждениями остатков субсидий прошлых лет</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</si>
  <si>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</si>
  <si>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</si>
  <si>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00021935380020000150</t>
  </si>
  <si>
    <t>00021925462020000150</t>
  </si>
  <si>
    <t>00011402053050000440</t>
  </si>
  <si>
    <t>00010701000010000110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</si>
  <si>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</si>
  <si>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Возврат остатков субвенций на осуществление отдельных полномочий в области лесных отношений из бюджетов субъектов Российской Федерации</t>
  </si>
  <si>
    <t>00021945612020000150</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</si>
  <si>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</si>
  <si>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00011625074050000140</t>
  </si>
  <si>
    <t>00011502050130000140</t>
  </si>
  <si>
    <t>Государственная пошлина по делам, рассматриваемым в судах общей юрисдикции, мировыми судьями</t>
  </si>
  <si>
    <t>Проценты, полученные от предоставления бюджетных кредитов внутри страны за счет средств бюджетов городских округов</t>
  </si>
  <si>
    <t>00020235573020000150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</si>
  <si>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</si>
  <si>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</si>
  <si>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Земельный налог с физических лиц, обладающих земельным участком, расположенным в границах сельских поселений</t>
  </si>
  <si>
    <t>Прочие безвозмездные поступления от негосударственных организаций в бюджеты сельских поселений</t>
  </si>
  <si>
    <t>Платежи за добычу подземных вод</t>
  </si>
  <si>
    <t>00020245198020000150</t>
  </si>
  <si>
    <t>Межбюджетные трансферты, передаваемые бюджетам субъектов Российской Федерации на переобучение, повышение квалификации работников предприятий в целях поддержки занятости и повышения эффективности рынка труда</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</si>
  <si>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</si>
  <si>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00010302250010000110</t>
  </si>
  <si>
    <t>00011402052130000410</t>
  </si>
  <si>
    <t>Суммы по искам о возмещении вреда, причиненного окружающей среде</t>
  </si>
  <si>
    <t>00011107010000000120</t>
  </si>
  <si>
    <t>00011301060010000130</t>
  </si>
  <si>
    <t>Межбюджетные трансферты, передаваемые бюджетам на обеспечение членов Совета Федерации и их помощников в субъектах Российской Федерации</t>
  </si>
  <si>
    <t>00011633000000000140</t>
  </si>
  <si>
    <t>Налог на имущество предприятий</t>
  </si>
  <si>
    <t>Субсидии бюджетам субъектов Российской Федерации на мероприятия федеральной целевой программы "Развитие водохозяйственного комплекса Российской Федерации в 2012 - 2020 годах"</t>
  </si>
  <si>
    <t>00011301995130000130</t>
  </si>
  <si>
    <t>Дотации бюджетам субъектов Российской Федерации в целях стимулирования роста налогового потенциала по налогу на прибыль организаций</t>
  </si>
  <si>
    <t>Субвенции бюджетам на улучшение экологического состояния гидрографической сети</t>
  </si>
  <si>
    <t>00010502010020000110</t>
  </si>
  <si>
    <t>ДОХОДЫ ОТ ПРОДАЖИ МАТЕРИАЛЬНЫХ И НЕМАТЕРИАЛЬНЫХ АКТИВОВ</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</si>
  <si>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</si>
  <si>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</si>
  <si>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</si>
  <si>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00020245161020000150</t>
  </si>
  <si>
    <t>Субсидии бюджетам на реализацию мероприятий в сфере реабилитации и абилитации инвалидов</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</si>
  <si>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</si>
  <si>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</si>
  <si>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Субсидия бюджетам на поддержку отрасли культуры</t>
  </si>
  <si>
    <t>00011705000000000180</t>
  </si>
  <si>
    <t>00020405020050000150</t>
  </si>
  <si>
    <t>00020245196020000150</t>
  </si>
  <si>
    <t>Прочие местные налоги и сборы, мобилизуемые на территориях городских округов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</si>
  <si>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</si>
  <si>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00011402050130000410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</si>
  <si>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</si>
  <si>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00011103000000000120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</si>
  <si>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</si>
  <si>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00021935900020000150</t>
  </si>
  <si>
    <t>Доходы от возмещения ущерба при возникновении страховых случаев</t>
  </si>
  <si>
    <t>00011301400010000130</t>
  </si>
  <si>
    <t>Безвозмездные поступления от государственных (муниципальных) организаций в бюджеты субъектов Российской Федерации</t>
  </si>
  <si>
    <t>Доходы бюджетов муниципальных районов от возврата автономными учреждениями остатков субсидий прошлых лет</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</si>
  <si>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</si>
  <si>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</si>
  <si>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00011402020020000440</t>
  </si>
  <si>
    <t>00020235280000000150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</si>
  <si>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</si>
  <si>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</si>
  <si>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</si>
  <si>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</si>
  <si>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00020225511020000150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</si>
  <si>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</si>
  <si>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</si>
  <si>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</si>
  <si>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</si>
  <si>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00011603010010000140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</si>
  <si>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</si>
  <si>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</si>
  <si>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00011204010000000120</t>
  </si>
  <si>
    <t>00011201000010000120</t>
  </si>
  <si>
    <t>00010300000000000000</t>
  </si>
  <si>
    <t>Налог с имущества, переходящего в порядке наследования или дарения</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</si>
  <si>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</si>
  <si>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00020225187000000150</t>
  </si>
  <si>
    <t>Налог на прибыль организаций, зачисляемый в бюджеты бюджетной системы Российской Федерации по соответствующим ставкам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</si>
  <si>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</si>
  <si>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Возврат остатков субсидий на поддержку экономически значимых региональных программ по развитию мясного скотоводства из бюджетов субъектов Российской Федерации</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</si>
  <si>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</si>
  <si>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Субсидии бюджетам на реализацию программ формирования современной городской среды</t>
  </si>
  <si>
    <t>00011649000000000140</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</si>
  <si>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</si>
  <si>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</si>
  <si>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</si>
  <si>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</si>
  <si>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</si>
  <si>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00020215002000000150</t>
  </si>
  <si>
    <t>00020215002020000150</t>
  </si>
  <si>
    <t>00020215213020000150</t>
  </si>
  <si>
    <t>00020225028000000150</t>
  </si>
  <si>
    <t>00020225028020000150</t>
  </si>
  <si>
    <t>00020225198020000150</t>
  </si>
  <si>
    <t>00020225209020000150</t>
  </si>
  <si>
    <t>00020225382020000150</t>
  </si>
  <si>
    <t>00020225516000000150</t>
  </si>
  <si>
    <t>00020225516020000150</t>
  </si>
  <si>
    <t>00020225536000000150</t>
  </si>
  <si>
    <t>00020225536020000150</t>
  </si>
  <si>
    <t>00020225544020000150</t>
  </si>
  <si>
    <t>00020225560000000150</t>
  </si>
  <si>
    <t>00020225560020000150</t>
  </si>
  <si>
    <t>00020235128000000150</t>
  </si>
  <si>
    <t>00020235129000000150</t>
  </si>
  <si>
    <t>00020235290000000150</t>
  </si>
  <si>
    <t>00020245141000000150</t>
  </si>
  <si>
    <t>00020245142000000150</t>
  </si>
  <si>
    <t>00020249000000000150</t>
  </si>
  <si>
    <t>00020249000020000150</t>
  </si>
  <si>
    <t>00020249001000000150</t>
  </si>
  <si>
    <t>00020249001020000150</t>
  </si>
  <si>
    <t>00020305000050000150</t>
  </si>
  <si>
    <t>00020305099050000150</t>
  </si>
  <si>
    <t>00021825560020000150</t>
  </si>
  <si>
    <t>00021925018020000150</t>
  </si>
  <si>
    <t>00021925020020000150</t>
  </si>
  <si>
    <t>00021925054020000150</t>
  </si>
  <si>
    <t>00021925110020000150</t>
  </si>
  <si>
    <t>00021925560020000150</t>
  </si>
  <si>
    <t>00021935270020000150</t>
  </si>
  <si>
    <t>Код классификации</t>
  </si>
  <si>
    <t>Наименование показателя</t>
  </si>
  <si>
    <t>Областной бюджет</t>
  </si>
  <si>
    <t>Утверждено на 2019 год, тыс.руб.</t>
  </si>
  <si>
    <t>Исполнено на 1 октября 2019 года, тыс.руб.</t>
  </si>
  <si>
    <t xml:space="preserve">Процент исполнения </t>
  </si>
  <si>
    <t>Исполнено на 1 октября 2018 года, тыс.руб.</t>
  </si>
  <si>
    <t xml:space="preserve">Уровень изменений по сравне-нию с соответст-вующим периодом 2018 года, % </t>
  </si>
  <si>
    <t>Исполнено на 1  октября 2019 года, тыс.руб.</t>
  </si>
  <si>
    <t xml:space="preserve">Уровень изменений по сравне-нию с соответст-вующим периодом 2018 года,% </t>
  </si>
  <si>
    <t>Исполнено за сентябрь 2019 года, тыс.руб.</t>
  </si>
  <si>
    <t>Отчет об исполнении  консолидированного и областного бюджетов Ивановской области по состоянию на 1 октября  2019 года</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</si>
  <si>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</si>
  <si>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</si>
  <si>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</si>
  <si>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</si>
  <si>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</si>
  <si>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</si>
  <si>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</si>
  <si>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Получение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</si>
  <si>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</si>
  <si>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</si>
  <si>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52000001020000020000710</t>
  </si>
  <si>
    <t>Получение кредитов от кредитных организаций бюджетами субъектов Российской Федерации в валюте Российской Федерации</t>
  </si>
  <si>
    <t>52000001020000020000810</t>
  </si>
  <si>
    <t>Погашение бюджетами субъектов Российской Федерации кредитов от кредитных организаций в валюте Российской Федерации</t>
  </si>
  <si>
    <t>52000001020000040000710</t>
  </si>
  <si>
    <t>Получение кредитов от кредитных организаций бюджетами городских округов в валюте Российской Федерации</t>
  </si>
  <si>
    <t>52000001020000040000810</t>
  </si>
  <si>
    <t>Погашение бюджетами городских округов кредитов от кредитных организаций в валюте Российской Федерации</t>
  </si>
  <si>
    <t>52000001020000050000710</t>
  </si>
  <si>
    <t>Получение кредитов от кредитных организаций бюджетами муниципальных районов в валюте Российской Федерации</t>
  </si>
  <si>
    <t>52000001020000050000810</t>
  </si>
  <si>
    <t>Погашение бюджетами муниципальных районов кредитов от кредитных организаций в валюте Российской Федерации</t>
  </si>
  <si>
    <t>52000001020000100000710</t>
  </si>
  <si>
    <t>Получение кредитов от кредитных организаций бюджетами сельских поселений в валюте Российской Федерации</t>
  </si>
  <si>
    <t>52000001020000100000810</t>
  </si>
  <si>
    <t>Погашение бюджетами сельских поселений кредитов от кредитных организаций в валюте Российской Федерации</t>
  </si>
  <si>
    <t>52000001020000130000710</t>
  </si>
  <si>
    <t>Получение кредитов от кредитных организаций бюджетами городских поселений в валюте Российской Федерации</t>
  </si>
  <si>
    <t>52000001020000130000810</t>
  </si>
  <si>
    <t>Погашение бюджетами городских поселений кредитов от кредитных организаций в валюте Российской Федерации</t>
  </si>
  <si>
    <t>52000001030000000000000</t>
  </si>
  <si>
    <t>Бюджетные кредиты от других бюджетов бюджетной системы Российской Федерации</t>
  </si>
  <si>
    <t>52000001030100000000000</t>
  </si>
  <si>
    <t>Бюджетные кредиты от других бюджетов бюджетной системы Российской Федерации в валюте Российской Федерации</t>
  </si>
  <si>
    <t>52000001030100000000700</t>
  </si>
  <si>
    <t>Получение бюджетных кредитов от других бюджетов бюджетной системы Российской Федерации в валюте Российской Федерации</t>
  </si>
  <si>
    <t>52000001030100000000800</t>
  </si>
  <si>
    <t>Погашение бюджетных кредитов, полученных от других бюджетов бюджетной системы Российской Федерации в валюте Российской Федерации</t>
  </si>
  <si>
    <t>52000001030100020000710</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</si>
  <si>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</si>
  <si>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</si>
  <si>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</si>
  <si>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52000001030100040000710</t>
  </si>
  <si>
    <t>Получение кредитов от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</si>
  <si>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</si>
  <si>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от других бюджетов бюджетной системы Российской Федерации в валюте Российской Федерации</t>
  </si>
  <si>
    <t>Погашение бюджетами городских округов кредитов от других бюджетов бюджетной системы Российской Федерации в валюте Российской Федерации</t>
  </si>
  <si>
    <t>52000001030100050000710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</si>
  <si>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</si>
  <si>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</si>
  <si>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</si>
  <si>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52000001030100100000710</t>
  </si>
  <si>
    <t>Получение кредитов от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</si>
  <si>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</si>
  <si>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от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</si>
  <si>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</si>
  <si>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</si>
  <si>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</si>
  <si>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</si>
  <si>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</si>
  <si>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</si>
  <si>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52000001060100050000630</t>
  </si>
  <si>
    <t>Средства от продажи акций и иных форм участия в капитале, находящихся в собственности муниципальных районов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</si>
  <si>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</si>
  <si>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</si>
  <si>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</si>
  <si>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</si>
  <si>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</si>
  <si>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</si>
  <si>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</si>
  <si>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</si>
  <si>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</si>
  <si>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</si>
  <si>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</si>
  <si>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</si>
  <si>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</si>
  <si>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</si>
  <si>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</si>
  <si>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</si>
  <si>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</si>
  <si>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</si>
  <si>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</si>
  <si>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</si>
  <si>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</si>
  <si>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</si>
  <si>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</si>
  <si>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</si>
  <si>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</si>
  <si>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</si>
  <si>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</si>
  <si>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</si>
  <si>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</si>
  <si>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</si>
  <si>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</si>
  <si>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Увеличение финансовых активов в собственности субъектов Российской Федерации за счет средств организаций, учредителями которых являются субъекты Российской Федерации и лицевые счета которым открыты в территориальных органах Федерального казначейства или в финансовых органах субъектов Российской Федерации в соответствии с законодательством Российской Федерации</t>
  </si>
  <si>
    <t>52000001061002040000550</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</si>
  <si>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</si>
  <si>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</si>
  <si>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</si>
  <si>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</si>
  <si>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</si>
  <si>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</si>
  <si>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</si>
  <si>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</si>
  <si>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</si>
  <si>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</si>
  <si>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</si>
  <si>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</si>
  <si>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</si>
  <si>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</si>
  <si>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</si>
  <si>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</si>
  <si>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</si>
  <si>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</si>
  <si>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</si>
  <si>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</si>
  <si>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</si>
  <si>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</si>
  <si>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</si>
  <si>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</si>
  <si>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</si>
  <si>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</si>
  <si>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</si>
  <si>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</si>
  <si>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</si>
  <si>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</si>
  <si>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</si>
  <si>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</si>
  <si>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</si>
  <si>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</si>
  <si>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</si>
  <si>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</si>
  <si>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</si>
  <si>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</si>
  <si>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</si>
  <si>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</si>
  <si>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</si>
  <si>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</si>
  <si>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</si>
  <si>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</si>
  <si>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</si>
  <si>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</si>
  <si>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</si>
  <si>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</si>
  <si>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</si>
  <si>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</si>
  <si>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</si>
  <si>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</si>
  <si>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</si>
  <si>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</si>
  <si>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</si>
  <si>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</si>
  <si>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</si>
  <si>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</si>
  <si>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</si>
  <si>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</si>
  <si>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</si>
  <si>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</si>
  <si>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</si>
  <si>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</si>
  <si>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</si>
  <si>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</si>
  <si>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</si>
  <si>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</si>
  <si>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</si>
  <si>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</si>
  <si>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</si>
  <si>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</si>
  <si>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</si>
  <si>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</si>
  <si>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</si>
  <si>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</si>
  <si>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</si>
  <si>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</si>
  <si>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</si>
  <si>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</si>
  <si>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</si>
  <si>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</si>
  <si>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</si>
  <si>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</si>
  <si>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</si>
  <si>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</si>
  <si>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</si>
  <si>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</si>
  <si>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</si>
  <si>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</si>
  <si>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</si>
  <si>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</si>
  <si>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</si>
  <si>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</si>
  <si>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</si>
  <si>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</si>
  <si>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</si>
  <si>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</si>
  <si>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</si>
  <si>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</si>
  <si>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</si>
  <si>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</si>
  <si>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</si>
  <si>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</si>
  <si>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0601</t>
  </si>
  <si>
    <t>Экологический контроль</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</si>
  <si>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</si>
  <si>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</si>
  <si>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</si>
  <si>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</si>
  <si>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</si>
  <si>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</si>
  <si>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</si>
  <si>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</si>
  <si>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</si>
  <si>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</si>
  <si>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</si>
  <si>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</si>
  <si>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</si>
  <si>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</si>
  <si>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</si>
  <si>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</si>
  <si>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</si>
  <si>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</si>
  <si>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0707</t>
  </si>
  <si>
    <t>Молодежная политика</t>
  </si>
  <si>
    <t>Молодежная политика и оздоровление детей12</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</si>
  <si>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</si>
  <si>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</si>
  <si>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</si>
  <si>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</si>
  <si>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</si>
  <si>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</si>
  <si>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</si>
  <si>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</si>
  <si>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</si>
  <si>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</si>
  <si>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</si>
  <si>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</si>
  <si>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</si>
  <si>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</si>
  <si>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</si>
  <si>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</si>
  <si>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</si>
  <si>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</si>
  <si>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</si>
  <si>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</si>
  <si>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</si>
  <si>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</si>
  <si>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</si>
  <si>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</si>
  <si>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</si>
  <si>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</si>
  <si>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</si>
  <si>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</si>
  <si>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</si>
  <si>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</si>
  <si>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</si>
  <si>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</si>
  <si>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</si>
  <si>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</si>
  <si>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</si>
  <si>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</si>
  <si>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</si>
  <si>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</si>
  <si>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</si>
  <si>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</si>
  <si>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</si>
  <si>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</si>
  <si>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</si>
  <si>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</si>
  <si>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</si>
  <si>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</si>
  <si>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</si>
  <si>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</si>
  <si>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</si>
  <si>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</si>
  <si>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</si>
  <si>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</si>
  <si>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</si>
  <si>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</si>
  <si>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</si>
  <si>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</si>
  <si>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</si>
  <si>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</si>
  <si>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</si>
  <si>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</si>
  <si>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</si>
  <si>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</si>
  <si>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</si>
  <si>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</si>
  <si>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</si>
  <si>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</si>
  <si>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</si>
  <si>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</si>
  <si>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</si>
  <si>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</si>
  <si>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</si>
  <si>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</si>
  <si>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</si>
  <si>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</si>
  <si>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</si>
  <si>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</si>
  <si>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Объем государственного долга Ивановской области составил 12195265,30 тыс. руб. и не превысил предельное значение, установленное Законом об областном бюджете в сумме   19000000,00  тыс. руб.</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</si>
  <si>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</si>
  <si>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</si>
  <si>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</si>
  <si>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
  </si>
  <si>
    <t>свыше 200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</si>
</sst>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6" x14ac:knownFonts="1">
    <font>
      <sz val="10"/>
      <color theme="1"/>
      <name val="Arial"/>
    </font>
    <font>
      <sz val="10"/>
      <color theme="1"/>
      <name val="Times New Roman"/>
      <family val="1"/>
      <charset val="204"/>
    </font>
    <font>
      <sz val="10"/>
      <name val="Arial Cyr"/>
      <charset val="204"/>
    </font>
    <font>
      <sz val="10"/>
      <name val="Times New Roman"/>
      <family val="1"/>
      <charset val="204"/>
    </font>
    <font>
      <b/>
      <sz val="10"/>
      <color theme="1"/>
      <name val="Times New Roman"/>
      <family val="1"/>
      <charset val="204"/>
    </font>
    <font>
      <sz val="10"/>
      <color theme="1"/>
      <name val="Arial"/>
      <family val="2"/>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164" fontId="2" fillId="0" borderId="0" applyFont="0" applyFill="0" applyBorder="0" applyAlignment="0" applyProtection="0"/>
    <xf numFmtId="0" fontId="5" fillId="0" borderId="0"/>
  </cellStyleXfs>
  <cellXfs count="27">
    <xf numFmtId="0" fontId="0" fillId="0" borderId="0" xfId="0"/>
    <xf numFmtId="9" fontId="3" fillId="2" borderId="1" xfId="1" applyFont="1" applyFill="1" applyBorder="1" applyAlignment="1">
      <alignment horizontal="center" vertical="center" wrapText="1"/>
    </xf>
    <xf numFmtId="164" fontId="3" fillId="2" borderId="1" xfId="2"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49" fontId="1" fillId="0" borderId="1" xfId="0" applyNumberFormat="1" applyFont="1" applyBorder="1" applyAlignment="1">
      <alignment wrapText="1" shrinkToFit="1"/>
    </xf>
    <xf numFmtId="4" fontId="1" fillId="0" borderId="1" xfId="0" applyNumberFormat="1" applyFont="1" applyBorder="1"/>
    <xf numFmtId="0" fontId="0" fillId="2" borderId="0" xfId="0" applyFill="1" applyBorder="1"/>
    <xf numFmtId="4" fontId="1" fillId="0" borderId="1" xfId="0" applyNumberFormat="1" applyFont="1" applyBorder="1" applyAlignment="1">
      <alignment wrapText="1"/>
    </xf>
    <xf numFmtId="0" fontId="0" fillId="0" borderId="0" xfId="0" applyAlignment="1">
      <alignment wrapText="1"/>
    </xf>
    <xf numFmtId="49" fontId="1" fillId="2" borderId="1" xfId="0" applyNumberFormat="1" applyFont="1" applyFill="1" applyBorder="1" applyAlignment="1">
      <alignment wrapText="1" shrinkToFit="1"/>
    </xf>
    <xf numFmtId="4" fontId="1" fillId="2" borderId="1" xfId="0" applyNumberFormat="1" applyFont="1" applyFill="1" applyBorder="1" applyAlignment="1">
      <alignment wrapText="1"/>
    </xf>
    <xf numFmtId="0" fontId="1" fillId="2" borderId="0" xfId="0" applyFont="1" applyFill="1" applyAlignment="1">
      <alignment wrapText="1"/>
    </xf>
    <xf numFmtId="49" fontId="1" fillId="2" borderId="1" xfId="0" applyNumberFormat="1" applyFont="1" applyFill="1" applyBorder="1" applyAlignment="1">
      <alignment vertical="top" wrapText="1" shrinkToFit="1"/>
    </xf>
    <xf numFmtId="4" fontId="1" fillId="2" borderId="1" xfId="0" applyNumberFormat="1" applyFont="1" applyFill="1" applyBorder="1" applyAlignment="1">
      <alignment horizontal="right" vertical="center" wrapText="1"/>
    </xf>
    <xf numFmtId="2" fontId="1" fillId="2" borderId="1" xfId="0" applyNumberFormat="1" applyFont="1" applyFill="1" applyBorder="1" applyAlignment="1">
      <alignment horizontal="right" vertical="center" wrapText="1" shrinkToFit="1"/>
    </xf>
    <xf numFmtId="4" fontId="1" fillId="2" borderId="1" xfId="0" applyNumberFormat="1" applyFont="1" applyFill="1" applyBorder="1" applyAlignment="1">
      <alignment vertical="center" wrapText="1"/>
    </xf>
    <xf numFmtId="0" fontId="1" fillId="2" borderId="1" xfId="3" applyFont="1" applyFill="1" applyBorder="1" applyAlignment="1">
      <alignment vertical="top" wrapText="1"/>
    </xf>
    <xf numFmtId="4" fontId="1" fillId="2" borderId="1" xfId="3" applyNumberFormat="1" applyFont="1" applyFill="1" applyBorder="1" applyAlignment="1">
      <alignment horizontal="right" vertical="center" wrapText="1" shrinkToFit="1"/>
    </xf>
    <xf numFmtId="2" fontId="1" fillId="2" borderId="1" xfId="3" applyNumberFormat="1" applyFont="1" applyFill="1" applyBorder="1" applyAlignment="1">
      <alignment horizontal="right" vertical="center" wrapText="1"/>
    </xf>
    <xf numFmtId="4" fontId="1" fillId="2" borderId="1" xfId="3" applyNumberFormat="1" applyFont="1" applyFill="1" applyBorder="1" applyAlignment="1">
      <alignment horizontal="right" vertical="center" wrapText="1"/>
    </xf>
    <xf numFmtId="4" fontId="1" fillId="2" borderId="1" xfId="3" applyNumberFormat="1" applyFont="1" applyFill="1" applyBorder="1" applyAlignment="1">
      <alignment horizontal="center" vertical="center" wrapText="1" shrinkToFit="1"/>
    </xf>
    <xf numFmtId="2" fontId="1" fillId="2" borderId="1" xfId="3" applyNumberFormat="1" applyFont="1" applyFill="1" applyBorder="1" applyAlignment="1">
      <alignment horizontal="right" vertical="center" wrapText="1" shrinkToFit="1"/>
    </xf>
    <xf numFmtId="0" fontId="1" fillId="2" borderId="1" xfId="0" applyFont="1" applyFill="1" applyBorder="1" applyAlignment="1">
      <alignment wrapText="1"/>
    </xf>
    <xf numFmtId="0" fontId="4" fillId="2" borderId="0" xfId="0" applyFont="1" applyFill="1" applyBorder="1" applyAlignment="1">
      <alignment horizontal="center"/>
    </xf>
    <xf numFmtId="49" fontId="1" fillId="2" borderId="1" xfId="0" applyNumberFormat="1" applyFont="1" applyFill="1" applyBorder="1" applyAlignment="1">
      <alignment horizontal="center" vertical="center" wrapText="1" shrinkToFit="1"/>
    </xf>
    <xf numFmtId="2" fontId="3" fillId="2" borderId="1" xfId="1" applyNumberFormat="1" applyFont="1" applyFill="1" applyBorder="1" applyAlignment="1">
      <alignment horizontal="center" vertical="center" wrapText="1"/>
    </xf>
    <xf numFmtId="9" fontId="3" fillId="2" borderId="1" xfId="1" applyFont="1" applyFill="1" applyBorder="1" applyAlignment="1">
      <alignment horizontal="center" vertical="center" wrapText="1"/>
    </xf>
  </cellXfs>
  <cellStyles count="4">
    <cellStyle name="Денежный 2" xfId="2"/>
    <cellStyle name="Обычный" xfId="0" builtinId="0"/>
    <cellStyle name="Обычный 2" xfId="3"/>
    <cellStyle name="Процент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90"/>
  <sheetViews>
    <sheetView topLeftCell="A685" workbookViewId="0">
      <selection activeCell="R9" sqref="R9"/>
    </sheetView>
  </sheetViews>
  <sheetFormatPr defaultRowHeight="12.75" x14ac:dyDescent="0.2"/>
  <cols>
    <col min="1" max="1" width="20.28515625" customWidth="1"/>
    <col min="2" max="2" width="24.5703125" bestFit="1" customWidth="1"/>
    <col min="3" max="4" width="10.85546875" bestFit="1" customWidth="1"/>
    <col min="5" max="5" width="9.28515625" bestFit="1" customWidth="1"/>
    <col min="6" max="6" width="10.85546875" bestFit="1" customWidth="1"/>
    <col min="7" max="7" width="9.28515625" bestFit="1" customWidth="1"/>
    <col min="8" max="9" width="10.85546875" bestFit="1" customWidth="1"/>
    <col min="10" max="10" width="9.28515625" bestFit="1" customWidth="1"/>
    <col min="11" max="11" width="10.85546875" bestFit="1" customWidth="1"/>
    <col min="12" max="12" width="9.28515625" bestFit="1" customWidth="1"/>
    <col min="13" max="13" width="10.85546875" bestFit="1" customWidth="1"/>
  </cols>
  <sheetData>
    <row r="2" spans="1:13" x14ac:dyDescent="0.2">
      <c r="A2" s="6"/>
      <c r="B2" s="23" t="s">
        <v>1371</v>
      </c>
      <c r="C2" s="23"/>
      <c r="D2" s="23"/>
      <c r="E2" s="23"/>
      <c r="F2" s="23"/>
      <c r="G2" s="23"/>
      <c r="H2" s="23"/>
      <c r="I2" s="23"/>
      <c r="J2" s="23"/>
      <c r="K2" s="23"/>
      <c r="L2" s="23"/>
      <c r="M2" s="23"/>
    </row>
    <row r="4" spans="1:13" x14ac:dyDescent="0.2">
      <c r="A4" s="24" t="s">
        <v>1360</v>
      </c>
      <c r="B4" s="24" t="s">
        <v>1361</v>
      </c>
      <c r="C4" s="25" t="s">
        <v>79</v>
      </c>
      <c r="D4" s="25"/>
      <c r="E4" s="25"/>
      <c r="F4" s="25"/>
      <c r="G4" s="25"/>
      <c r="H4" s="26" t="s">
        <v>1362</v>
      </c>
      <c r="I4" s="26"/>
      <c r="J4" s="26"/>
      <c r="K4" s="26"/>
      <c r="L4" s="26"/>
      <c r="M4" s="26"/>
    </row>
    <row r="5" spans="1:13" ht="127.5" x14ac:dyDescent="0.2">
      <c r="A5" s="24"/>
      <c r="B5" s="24"/>
      <c r="C5" s="1" t="s">
        <v>1363</v>
      </c>
      <c r="D5" s="2" t="s">
        <v>1364</v>
      </c>
      <c r="E5" s="1" t="s">
        <v>1365</v>
      </c>
      <c r="F5" s="3" t="s">
        <v>1366</v>
      </c>
      <c r="G5" s="1" t="s">
        <v>1367</v>
      </c>
      <c r="H5" s="1" t="s">
        <v>1363</v>
      </c>
      <c r="I5" s="2" t="s">
        <v>1368</v>
      </c>
      <c r="J5" s="1" t="s">
        <v>1365</v>
      </c>
      <c r="K5" s="2" t="s">
        <v>1366</v>
      </c>
      <c r="L5" s="1" t="s">
        <v>1369</v>
      </c>
      <c r="M5" s="1" t="s">
        <v>1370</v>
      </c>
    </row>
    <row r="6" spans="1:13" ht="25.5" x14ac:dyDescent="0.2">
      <c r="A6" s="4" t="s">
        <v>488</v>
      </c>
      <c r="B6" s="4" t="s">
        <v>986</v>
      </c>
      <c r="C6" s="5">
        <v>49475269.845969997</v>
      </c>
      <c r="D6" s="5">
        <v>34743603.06481</v>
      </c>
      <c r="E6" s="5">
        <f>IF(C6=0," ",IF(D6/C6*100&gt;200,"свыше 200",IF(D6/C6&gt;0,D6/C6*100,"")))</f>
        <v>70.2241810362557</v>
      </c>
      <c r="F6" s="5">
        <v>32847178.202520002</v>
      </c>
      <c r="G6" s="5">
        <f>IF(F6=0," ",IF(D6/F6*100&gt;200,"свыше 200",IF(D6/F6&gt;0,D6/F6*100,"")))</f>
        <v>105.77347877676904</v>
      </c>
      <c r="H6" s="5">
        <v>42247134.158160001</v>
      </c>
      <c r="I6" s="5">
        <v>29848089.024640001</v>
      </c>
      <c r="J6" s="5">
        <f>IF(H6=0," ",IF(I6/H6*100&gt;200,"свыше 200",IF(I6/H6&gt;0,I6/H6*100,"")))</f>
        <v>70.651156864032799</v>
      </c>
      <c r="K6" s="5">
        <v>28116093.609439999</v>
      </c>
      <c r="L6" s="5">
        <f>IF(K6=0," ",IF(I6/K6*100&gt;200,"свыше 200",IF(I6/K6&gt;0,I6/K6*100,"")))</f>
        <v>106.16015666777581</v>
      </c>
      <c r="M6" s="5">
        <v>3586783.8689200021</v>
      </c>
    </row>
    <row r="7" spans="1:13" ht="25.5" x14ac:dyDescent="0.2">
      <c r="A7" s="4" t="s">
        <v>148</v>
      </c>
      <c r="B7" s="4" t="s">
        <v>622</v>
      </c>
      <c r="C7" s="5">
        <v>27847451.456909999</v>
      </c>
      <c r="D7" s="5">
        <v>20712387.74653</v>
      </c>
      <c r="E7" s="5">
        <f t="shared" ref="E7:E70" si="0">IF(C7=0," ",IF(D7/C7*100&gt;200,"свыше 200",IF(D7/C7&gt;0,D7/C7*100,"")))</f>
        <v>74.378036994083629</v>
      </c>
      <c r="F7" s="5">
        <v>19426871.527970001</v>
      </c>
      <c r="G7" s="5">
        <f t="shared" ref="G7:G70" si="1">IF(F7=0," ",IF(D7/F7*100&gt;200,"свыше 200",IF(D7/F7&gt;0,D7/F7*100,"")))</f>
        <v>106.61720656724974</v>
      </c>
      <c r="H7" s="5">
        <v>20644679.55689</v>
      </c>
      <c r="I7" s="5">
        <v>15804775.438239999</v>
      </c>
      <c r="J7" s="5">
        <f t="shared" ref="J7:J64" si="2">IF(H7=0," ",IF(I7/H7*100&gt;200,"свыше 200",IF(I7/H7&gt;0,I7/H7*100,"")))</f>
        <v>76.556167387763011</v>
      </c>
      <c r="K7" s="5">
        <v>14657983.93402</v>
      </c>
      <c r="L7" s="5">
        <f t="shared" ref="L7:L64" si="3">IF(K7=0," ",IF(I7/K7*100&gt;200,"свыше 200",IF(I7/K7&gt;0,I7/K7*100,"")))</f>
        <v>107.82366462797377</v>
      </c>
      <c r="M7" s="5">
        <v>1371329.56697</v>
      </c>
    </row>
    <row r="8" spans="1:13" ht="25.5" x14ac:dyDescent="0.2">
      <c r="A8" s="4" t="s">
        <v>1008</v>
      </c>
      <c r="B8" s="4" t="s">
        <v>198</v>
      </c>
      <c r="C8" s="5">
        <v>15474640.576889999</v>
      </c>
      <c r="D8" s="5">
        <v>11650633.85107</v>
      </c>
      <c r="E8" s="5">
        <f t="shared" si="0"/>
        <v>75.288558678830881</v>
      </c>
      <c r="F8" s="5">
        <v>10998218.57605</v>
      </c>
      <c r="G8" s="5">
        <f t="shared" si="1"/>
        <v>105.93200862947674</v>
      </c>
      <c r="H8" s="5">
        <v>11424164.8358</v>
      </c>
      <c r="I8" s="5">
        <v>8834279.5668100007</v>
      </c>
      <c r="J8" s="5">
        <f t="shared" si="2"/>
        <v>77.32976277728369</v>
      </c>
      <c r="K8" s="5">
        <v>8291550.9208800001</v>
      </c>
      <c r="L8" s="5">
        <f t="shared" si="3"/>
        <v>106.54556247810392</v>
      </c>
      <c r="M8" s="5">
        <v>783026.98703000043</v>
      </c>
    </row>
    <row r="9" spans="1:13" ht="25.5" x14ac:dyDescent="0.2">
      <c r="A9" s="4" t="s">
        <v>630</v>
      </c>
      <c r="B9" s="4" t="s">
        <v>960</v>
      </c>
      <c r="C9" s="5">
        <v>4277493.5870000003</v>
      </c>
      <c r="D9" s="5">
        <v>3778667.8587600002</v>
      </c>
      <c r="E9" s="5">
        <f t="shared" si="0"/>
        <v>88.338364088820327</v>
      </c>
      <c r="F9" s="5">
        <v>3480636.5965399998</v>
      </c>
      <c r="G9" s="5">
        <f t="shared" si="1"/>
        <v>108.56255038277378</v>
      </c>
      <c r="H9" s="5">
        <v>4277493.5870000003</v>
      </c>
      <c r="I9" s="5">
        <v>3778667.8587600002</v>
      </c>
      <c r="J9" s="5">
        <f t="shared" si="2"/>
        <v>88.338364088820327</v>
      </c>
      <c r="K9" s="5">
        <v>3480636.5965399998</v>
      </c>
      <c r="L9" s="5">
        <f t="shared" si="3"/>
        <v>108.56255038277378</v>
      </c>
      <c r="M9" s="5">
        <v>203020.83558000019</v>
      </c>
    </row>
    <row r="10" spans="1:13" ht="76.5" x14ac:dyDescent="0.2">
      <c r="A10" s="4" t="s">
        <v>213</v>
      </c>
      <c r="B10" s="4" t="s">
        <v>1316</v>
      </c>
      <c r="C10" s="5">
        <v>4277493.5870000003</v>
      </c>
      <c r="D10" s="5">
        <v>3778667.8587600002</v>
      </c>
      <c r="E10" s="5">
        <f t="shared" si="0"/>
        <v>88.338364088820327</v>
      </c>
      <c r="F10" s="5">
        <v>3480636.5965399998</v>
      </c>
      <c r="G10" s="5">
        <f t="shared" si="1"/>
        <v>108.56255038277378</v>
      </c>
      <c r="H10" s="5">
        <v>4277493.5870000003</v>
      </c>
      <c r="I10" s="5">
        <v>3778667.8587600002</v>
      </c>
      <c r="J10" s="5">
        <f t="shared" si="2"/>
        <v>88.338364088820327</v>
      </c>
      <c r="K10" s="5">
        <v>3480636.5965399998</v>
      </c>
      <c r="L10" s="5">
        <f t="shared" si="3"/>
        <v>108.56255038277378</v>
      </c>
      <c r="M10" s="5">
        <v>203020.83558000019</v>
      </c>
    </row>
    <row r="11" spans="1:13" ht="102" x14ac:dyDescent="0.2">
      <c r="A11" s="4" t="s">
        <v>1044</v>
      </c>
      <c r="B11" s="4" t="s">
        <v>868</v>
      </c>
      <c r="C11" s="5">
        <v>3899520.5869999998</v>
      </c>
      <c r="D11" s="5">
        <v>3399579.6669299998</v>
      </c>
      <c r="E11" s="5">
        <f t="shared" si="0"/>
        <v>87.179426062355603</v>
      </c>
      <c r="F11" s="5">
        <v>3160118.4355899999</v>
      </c>
      <c r="G11" s="5">
        <f t="shared" si="1"/>
        <v>107.57760306206031</v>
      </c>
      <c r="H11" s="5">
        <v>3899520.5869999998</v>
      </c>
      <c r="I11" s="5">
        <v>3399579.6669299998</v>
      </c>
      <c r="J11" s="5">
        <f t="shared" si="2"/>
        <v>87.179426062355603</v>
      </c>
      <c r="K11" s="5">
        <v>3160118.4355899999</v>
      </c>
      <c r="L11" s="5">
        <f t="shared" si="3"/>
        <v>107.57760306206031</v>
      </c>
      <c r="M11" s="5">
        <v>171740.47560000001</v>
      </c>
    </row>
    <row r="12" spans="1:13" ht="89.25" x14ac:dyDescent="0.2">
      <c r="A12" s="4" t="s">
        <v>1015</v>
      </c>
      <c r="B12" s="4" t="s">
        <v>713</v>
      </c>
      <c r="C12" s="5">
        <v>377973</v>
      </c>
      <c r="D12" s="5">
        <v>379088.19183000003</v>
      </c>
      <c r="E12" s="5">
        <f t="shared" si="0"/>
        <v>100.29504536831996</v>
      </c>
      <c r="F12" s="5">
        <v>320518.16094999999</v>
      </c>
      <c r="G12" s="5">
        <f t="shared" si="1"/>
        <v>118.27354515775372</v>
      </c>
      <c r="H12" s="5">
        <v>377973</v>
      </c>
      <c r="I12" s="5">
        <v>379088.19183000003</v>
      </c>
      <c r="J12" s="5">
        <f t="shared" si="2"/>
        <v>100.29504536831996</v>
      </c>
      <c r="K12" s="5">
        <v>320518.16094999999</v>
      </c>
      <c r="L12" s="5">
        <f t="shared" si="3"/>
        <v>118.27354515775372</v>
      </c>
      <c r="M12" s="5">
        <v>31280.359980000008</v>
      </c>
    </row>
    <row r="13" spans="1:13" ht="25.5" x14ac:dyDescent="0.2">
      <c r="A13" s="4" t="s">
        <v>9</v>
      </c>
      <c r="B13" s="4" t="s">
        <v>203</v>
      </c>
      <c r="C13" s="5">
        <v>11197146.98989</v>
      </c>
      <c r="D13" s="5">
        <v>7871965.9923099997</v>
      </c>
      <c r="E13" s="5">
        <f t="shared" si="0"/>
        <v>70.303319224242259</v>
      </c>
      <c r="F13" s="5">
        <v>7517581.97951</v>
      </c>
      <c r="G13" s="5">
        <f t="shared" si="1"/>
        <v>104.71406914837659</v>
      </c>
      <c r="H13" s="5">
        <v>7146671.2488000002</v>
      </c>
      <c r="I13" s="5">
        <v>5055611.7080499995</v>
      </c>
      <c r="J13" s="5">
        <f t="shared" si="2"/>
        <v>70.740790111184822</v>
      </c>
      <c r="K13" s="5">
        <v>4810914.3243399998</v>
      </c>
      <c r="L13" s="5">
        <f t="shared" si="3"/>
        <v>105.08629684947817</v>
      </c>
      <c r="M13" s="5">
        <v>580006.15144999977</v>
      </c>
    </row>
    <row r="14" spans="1:13" ht="153" x14ac:dyDescent="0.2">
      <c r="A14" s="4" t="s">
        <v>186</v>
      </c>
      <c r="B14" s="4" t="s">
        <v>893</v>
      </c>
      <c r="C14" s="5">
        <v>10860542.97188</v>
      </c>
      <c r="D14" s="5">
        <v>7591355.4418599997</v>
      </c>
      <c r="E14" s="5">
        <f t="shared" si="0"/>
        <v>69.898489067401641</v>
      </c>
      <c r="F14" s="5">
        <v>7237871.9100000001</v>
      </c>
      <c r="G14" s="5">
        <f t="shared" si="1"/>
        <v>104.88380474613841</v>
      </c>
      <c r="H14" s="5">
        <v>6933429.1988000004</v>
      </c>
      <c r="I14" s="5">
        <v>4878746.6969600003</v>
      </c>
      <c r="J14" s="5">
        <f t="shared" si="2"/>
        <v>70.365565971372249</v>
      </c>
      <c r="K14" s="5">
        <v>4632300.8870700002</v>
      </c>
      <c r="L14" s="5">
        <f t="shared" si="3"/>
        <v>105.32015980606737</v>
      </c>
      <c r="M14" s="5">
        <v>568120.81342000049</v>
      </c>
    </row>
    <row r="15" spans="1:13" ht="216.75" x14ac:dyDescent="0.2">
      <c r="A15" s="4" t="s">
        <v>1150</v>
      </c>
      <c r="B15" s="4" t="s">
        <v>1066</v>
      </c>
      <c r="C15" s="5">
        <v>144795.35858999999</v>
      </c>
      <c r="D15" s="5">
        <v>117273.31999</v>
      </c>
      <c r="E15" s="5">
        <f t="shared" si="0"/>
        <v>80.992457998649726</v>
      </c>
      <c r="F15" s="5">
        <v>122292.86405</v>
      </c>
      <c r="G15" s="5">
        <f t="shared" si="1"/>
        <v>95.89547264348333</v>
      </c>
      <c r="H15" s="5">
        <v>98209.15</v>
      </c>
      <c r="I15" s="5">
        <v>79010.835170000006</v>
      </c>
      <c r="J15" s="5">
        <f t="shared" si="2"/>
        <v>80.451602696897396</v>
      </c>
      <c r="K15" s="5">
        <v>84529.802410000004</v>
      </c>
      <c r="L15" s="5">
        <f t="shared" si="3"/>
        <v>93.470980550467857</v>
      </c>
      <c r="M15" s="5">
        <v>5288.0174700000061</v>
      </c>
    </row>
    <row r="16" spans="1:13" ht="76.5" x14ac:dyDescent="0.2">
      <c r="A16" s="4" t="s">
        <v>797</v>
      </c>
      <c r="B16" s="4" t="s">
        <v>708</v>
      </c>
      <c r="C16" s="5">
        <v>94311.373590000003</v>
      </c>
      <c r="D16" s="5">
        <v>84074.890880000006</v>
      </c>
      <c r="E16" s="5">
        <f t="shared" si="0"/>
        <v>89.146078229651209</v>
      </c>
      <c r="F16" s="5">
        <v>88760.433520000006</v>
      </c>
      <c r="G16" s="5">
        <f t="shared" si="1"/>
        <v>94.72113592263581</v>
      </c>
      <c r="H16" s="5">
        <v>65926.899999999994</v>
      </c>
      <c r="I16" s="5">
        <v>56388.612979999998</v>
      </c>
      <c r="J16" s="5">
        <f t="shared" si="2"/>
        <v>85.532025591981437</v>
      </c>
      <c r="K16" s="5">
        <v>59755.249109999997</v>
      </c>
      <c r="L16" s="5">
        <f t="shared" si="3"/>
        <v>94.365957501402846</v>
      </c>
      <c r="M16" s="5">
        <v>2359.745299999995</v>
      </c>
    </row>
    <row r="17" spans="1:13" ht="165.75" x14ac:dyDescent="0.2">
      <c r="A17" s="4" t="s">
        <v>957</v>
      </c>
      <c r="B17" s="4" t="s">
        <v>1286</v>
      </c>
      <c r="C17" s="5">
        <v>97497.270619999996</v>
      </c>
      <c r="D17" s="5">
        <v>72088.377590000004</v>
      </c>
      <c r="E17" s="5">
        <f t="shared" si="0"/>
        <v>73.938867346315476</v>
      </c>
      <c r="F17" s="5">
        <v>68656.771940000006</v>
      </c>
      <c r="G17" s="5">
        <f t="shared" si="1"/>
        <v>104.99820418734356</v>
      </c>
      <c r="H17" s="5">
        <v>49106</v>
      </c>
      <c r="I17" s="5">
        <v>36044.188779999997</v>
      </c>
      <c r="J17" s="5">
        <f t="shared" si="2"/>
        <v>73.400783570235802</v>
      </c>
      <c r="K17" s="5">
        <v>34328.385750000001</v>
      </c>
      <c r="L17" s="5">
        <f t="shared" si="3"/>
        <v>104.99820481654893</v>
      </c>
      <c r="M17" s="5">
        <v>4237.5752599999978</v>
      </c>
    </row>
    <row r="18" spans="1:13" ht="102" x14ac:dyDescent="0.2">
      <c r="A18" s="4" t="s">
        <v>582</v>
      </c>
      <c r="B18" s="4" t="s">
        <v>568</v>
      </c>
      <c r="C18" s="5">
        <v>1.521E-2</v>
      </c>
      <c r="D18" s="5">
        <v>7173.9619899999998</v>
      </c>
      <c r="E18" s="5" t="str">
        <f t="shared" si="0"/>
        <v>свыше 200</v>
      </c>
      <c r="F18" s="5"/>
      <c r="G18" s="5" t="str">
        <f t="shared" si="1"/>
        <v xml:space="preserve"> </v>
      </c>
      <c r="H18" s="5"/>
      <c r="I18" s="5">
        <v>5421.3741600000003</v>
      </c>
      <c r="J18" s="5" t="str">
        <f t="shared" si="2"/>
        <v xml:space="preserve"> </v>
      </c>
      <c r="K18" s="5"/>
      <c r="L18" s="5" t="str">
        <f t="shared" si="3"/>
        <v xml:space="preserve"> </v>
      </c>
      <c r="M18" s="5"/>
    </row>
    <row r="19" spans="1:13" ht="76.5" x14ac:dyDescent="0.2">
      <c r="A19" s="4" t="s">
        <v>1312</v>
      </c>
      <c r="B19" s="4" t="s">
        <v>172</v>
      </c>
      <c r="C19" s="5">
        <v>3942125.8410399999</v>
      </c>
      <c r="D19" s="5">
        <v>2969708.8454300002</v>
      </c>
      <c r="E19" s="5">
        <f t="shared" si="0"/>
        <v>75.332674936793509</v>
      </c>
      <c r="F19" s="5">
        <v>2649560.6948600002</v>
      </c>
      <c r="G19" s="5">
        <f t="shared" si="1"/>
        <v>112.08306536215871</v>
      </c>
      <c r="H19" s="5">
        <v>3725164.8556900001</v>
      </c>
      <c r="I19" s="5">
        <v>2800387.8519899999</v>
      </c>
      <c r="J19" s="5">
        <f t="shared" si="2"/>
        <v>75.174870387616537</v>
      </c>
      <c r="K19" s="5">
        <v>2504527.1659200001</v>
      </c>
      <c r="L19" s="5">
        <f t="shared" si="3"/>
        <v>111.81303561390278</v>
      </c>
      <c r="M19" s="5">
        <v>357260.87324999971</v>
      </c>
    </row>
    <row r="20" spans="1:13" ht="63.75" x14ac:dyDescent="0.2">
      <c r="A20" s="4" t="s">
        <v>933</v>
      </c>
      <c r="B20" s="4" t="s">
        <v>409</v>
      </c>
      <c r="C20" s="5">
        <v>3942125.8410399999</v>
      </c>
      <c r="D20" s="5">
        <v>2969708.8454300002</v>
      </c>
      <c r="E20" s="5">
        <f t="shared" si="0"/>
        <v>75.332674936793509</v>
      </c>
      <c r="F20" s="5">
        <v>2649560.6948600002</v>
      </c>
      <c r="G20" s="5">
        <f t="shared" si="1"/>
        <v>112.08306536215871</v>
      </c>
      <c r="H20" s="5">
        <v>3725164.8556900001</v>
      </c>
      <c r="I20" s="5">
        <v>2800387.8519899999</v>
      </c>
      <c r="J20" s="5">
        <f t="shared" si="2"/>
        <v>75.174870387616537</v>
      </c>
      <c r="K20" s="5">
        <v>2504527.1659200001</v>
      </c>
      <c r="L20" s="5">
        <f t="shared" si="3"/>
        <v>111.81303561390278</v>
      </c>
      <c r="M20" s="5">
        <v>357260.87324999971</v>
      </c>
    </row>
    <row r="21" spans="1:13" ht="140.25" x14ac:dyDescent="0.2">
      <c r="A21" s="4" t="s">
        <v>555</v>
      </c>
      <c r="B21" s="4" t="s">
        <v>699</v>
      </c>
      <c r="C21" s="5"/>
      <c r="D21" s="5">
        <v>41</v>
      </c>
      <c r="E21" s="5" t="str">
        <f t="shared" si="0"/>
        <v xml:space="preserve"> </v>
      </c>
      <c r="F21" s="5">
        <v>29.009399999999999</v>
      </c>
      <c r="G21" s="5">
        <f t="shared" si="1"/>
        <v>141.33349879694168</v>
      </c>
      <c r="H21" s="5"/>
      <c r="I21" s="5">
        <v>41</v>
      </c>
      <c r="J21" s="5" t="str">
        <f t="shared" si="2"/>
        <v xml:space="preserve"> </v>
      </c>
      <c r="K21" s="5">
        <v>29.009399999999999</v>
      </c>
      <c r="L21" s="5">
        <f t="shared" si="3"/>
        <v>141.33349879694168</v>
      </c>
      <c r="M21" s="5"/>
    </row>
    <row r="22" spans="1:13" ht="114.75" x14ac:dyDescent="0.2">
      <c r="A22" s="4" t="s">
        <v>1190</v>
      </c>
      <c r="B22" s="4" t="s">
        <v>998</v>
      </c>
      <c r="C22" s="5"/>
      <c r="D22" s="5">
        <v>41</v>
      </c>
      <c r="E22" s="5" t="str">
        <f t="shared" si="0"/>
        <v xml:space="preserve"> </v>
      </c>
      <c r="F22" s="5">
        <v>29.009399999999999</v>
      </c>
      <c r="G22" s="5">
        <f t="shared" si="1"/>
        <v>141.33349879694168</v>
      </c>
      <c r="H22" s="5"/>
      <c r="I22" s="5">
        <v>41</v>
      </c>
      <c r="J22" s="5" t="str">
        <f t="shared" si="2"/>
        <v xml:space="preserve"> </v>
      </c>
      <c r="K22" s="5">
        <v>29.009399999999999</v>
      </c>
      <c r="L22" s="5">
        <f t="shared" si="3"/>
        <v>141.33349879694168</v>
      </c>
      <c r="M22" s="5"/>
    </row>
    <row r="23" spans="1:13" ht="51" x14ac:dyDescent="0.2">
      <c r="A23" s="4" t="s">
        <v>566</v>
      </c>
      <c r="B23" s="4" t="s">
        <v>455</v>
      </c>
      <c r="C23" s="5">
        <v>1050000</v>
      </c>
      <c r="D23" s="5">
        <v>882285.39468000003</v>
      </c>
      <c r="E23" s="5">
        <f t="shared" si="0"/>
        <v>84.027180445714293</v>
      </c>
      <c r="F23" s="5">
        <v>936113.95048999996</v>
      </c>
      <c r="G23" s="5">
        <f t="shared" si="1"/>
        <v>94.249785960157524</v>
      </c>
      <c r="H23" s="5">
        <v>1050000</v>
      </c>
      <c r="I23" s="5">
        <v>882285.39468000003</v>
      </c>
      <c r="J23" s="5">
        <f t="shared" si="2"/>
        <v>84.027180445714293</v>
      </c>
      <c r="K23" s="5">
        <v>936113.95048999996</v>
      </c>
      <c r="L23" s="5">
        <f t="shared" si="3"/>
        <v>94.249785960157524</v>
      </c>
      <c r="M23" s="5">
        <v>113848.43349000008</v>
      </c>
    </row>
    <row r="24" spans="1:13" ht="267.75" x14ac:dyDescent="0.2">
      <c r="A24" s="4" t="s">
        <v>134</v>
      </c>
      <c r="B24" s="4" t="s">
        <v>614</v>
      </c>
      <c r="C24" s="5">
        <v>612057.58359000005</v>
      </c>
      <c r="D24" s="5">
        <v>394172.51642</v>
      </c>
      <c r="E24" s="5">
        <f t="shared" si="0"/>
        <v>64.401214360909691</v>
      </c>
      <c r="F24" s="5">
        <v>263082.44556000002</v>
      </c>
      <c r="G24" s="5">
        <f t="shared" si="1"/>
        <v>149.82851310392843</v>
      </c>
      <c r="H24" s="5">
        <v>612057.58359000005</v>
      </c>
      <c r="I24" s="5">
        <v>394172.51642</v>
      </c>
      <c r="J24" s="5">
        <f t="shared" si="2"/>
        <v>64.401214360909691</v>
      </c>
      <c r="K24" s="5">
        <v>263082.44556000002</v>
      </c>
      <c r="L24" s="5">
        <f t="shared" si="3"/>
        <v>149.82851310392843</v>
      </c>
      <c r="M24" s="5">
        <v>47670.209039999987</v>
      </c>
    </row>
    <row r="25" spans="1:13" ht="306" x14ac:dyDescent="0.2">
      <c r="A25" s="4" t="s">
        <v>107</v>
      </c>
      <c r="B25" s="4" t="s">
        <v>645</v>
      </c>
      <c r="C25" s="5">
        <v>513760</v>
      </c>
      <c r="D25" s="5">
        <v>325015.99187999999</v>
      </c>
      <c r="E25" s="5">
        <f t="shared" si="0"/>
        <v>63.262222025848644</v>
      </c>
      <c r="F25" s="5">
        <v>263082.44556000002</v>
      </c>
      <c r="G25" s="5">
        <f t="shared" si="1"/>
        <v>123.54149711059877</v>
      </c>
      <c r="H25" s="5">
        <v>513760</v>
      </c>
      <c r="I25" s="5">
        <v>325015.99187999999</v>
      </c>
      <c r="J25" s="5">
        <f t="shared" si="2"/>
        <v>63.262222025848644</v>
      </c>
      <c r="K25" s="5">
        <v>263082.44556000002</v>
      </c>
      <c r="L25" s="5">
        <f t="shared" si="3"/>
        <v>123.54149711059877</v>
      </c>
      <c r="M25" s="5">
        <v>39347.237969999958</v>
      </c>
    </row>
    <row r="26" spans="1:13" ht="408" x14ac:dyDescent="0.2">
      <c r="A26" s="4" t="s">
        <v>788</v>
      </c>
      <c r="B26" s="4" t="s">
        <v>930</v>
      </c>
      <c r="C26" s="5">
        <v>98297.583589999995</v>
      </c>
      <c r="D26" s="5">
        <v>69156.524539999999</v>
      </c>
      <c r="E26" s="5">
        <f t="shared" si="0"/>
        <v>70.354246782354707</v>
      </c>
      <c r="F26" s="5"/>
      <c r="G26" s="5" t="str">
        <f t="shared" si="1"/>
        <v xml:space="preserve"> </v>
      </c>
      <c r="H26" s="5">
        <v>98297.583589999995</v>
      </c>
      <c r="I26" s="5">
        <v>69156.524539999999</v>
      </c>
      <c r="J26" s="5">
        <f t="shared" si="2"/>
        <v>70.354246782354707</v>
      </c>
      <c r="K26" s="5"/>
      <c r="L26" s="5" t="str">
        <f t="shared" si="3"/>
        <v xml:space="preserve"> </v>
      </c>
      <c r="M26" s="5">
        <v>8322.9710699999996</v>
      </c>
    </row>
    <row r="27" spans="1:13" ht="140.25" x14ac:dyDescent="0.2">
      <c r="A27" s="4" t="s">
        <v>150</v>
      </c>
      <c r="B27" s="4" t="s">
        <v>466</v>
      </c>
      <c r="C27" s="5">
        <v>1033607.90808</v>
      </c>
      <c r="D27" s="5">
        <v>766483.30964999995</v>
      </c>
      <c r="E27" s="5">
        <f t="shared" si="0"/>
        <v>74.156099586524746</v>
      </c>
      <c r="F27" s="5">
        <v>631592.27041</v>
      </c>
      <c r="G27" s="5">
        <f t="shared" si="1"/>
        <v>121.35729735141234</v>
      </c>
      <c r="H27" s="5">
        <v>942334.71389999997</v>
      </c>
      <c r="I27" s="5">
        <v>689834.97867999994</v>
      </c>
      <c r="J27" s="5">
        <f t="shared" si="2"/>
        <v>73.20487810801427</v>
      </c>
      <c r="K27" s="5">
        <v>568433.04336999997</v>
      </c>
      <c r="L27" s="5">
        <f t="shared" si="3"/>
        <v>121.35729735031924</v>
      </c>
      <c r="M27" s="5">
        <v>91230.451659999904</v>
      </c>
    </row>
    <row r="28" spans="1:13" ht="229.5" x14ac:dyDescent="0.2">
      <c r="A28" s="4" t="s">
        <v>829</v>
      </c>
      <c r="B28" s="4" t="s">
        <v>1193</v>
      </c>
      <c r="C28" s="5">
        <v>1033607.90808</v>
      </c>
      <c r="D28" s="5">
        <v>766483.30964999995</v>
      </c>
      <c r="E28" s="5">
        <f t="shared" si="0"/>
        <v>74.156099586524746</v>
      </c>
      <c r="F28" s="5"/>
      <c r="G28" s="5" t="str">
        <f t="shared" si="1"/>
        <v xml:space="preserve"> </v>
      </c>
      <c r="H28" s="5">
        <v>942334.71389999997</v>
      </c>
      <c r="I28" s="5">
        <v>689834.97867999994</v>
      </c>
      <c r="J28" s="5">
        <f t="shared" si="2"/>
        <v>73.20487810801427</v>
      </c>
      <c r="K28" s="5"/>
      <c r="L28" s="5" t="str">
        <f t="shared" si="3"/>
        <v xml:space="preserve"> </v>
      </c>
      <c r="M28" s="5">
        <v>91230.451659999904</v>
      </c>
    </row>
    <row r="29" spans="1:13" ht="178.5" x14ac:dyDescent="0.2">
      <c r="A29" s="4" t="s">
        <v>316</v>
      </c>
      <c r="B29" s="4" t="s">
        <v>1219</v>
      </c>
      <c r="C29" s="5">
        <v>5674.9153900000001</v>
      </c>
      <c r="D29" s="5">
        <v>5827.29385</v>
      </c>
      <c r="E29" s="5">
        <f t="shared" si="0"/>
        <v>102.68512302876817</v>
      </c>
      <c r="F29" s="5">
        <v>5728.6663500000004</v>
      </c>
      <c r="G29" s="5">
        <f t="shared" si="1"/>
        <v>101.72164852994099</v>
      </c>
      <c r="H29" s="5">
        <v>5093.21533</v>
      </c>
      <c r="I29" s="5">
        <v>5244.5644599999996</v>
      </c>
      <c r="J29" s="5">
        <f t="shared" si="2"/>
        <v>102.97158317867544</v>
      </c>
      <c r="K29" s="5">
        <v>5155.7997100000002</v>
      </c>
      <c r="L29" s="5">
        <f t="shared" si="3"/>
        <v>101.72164853161061</v>
      </c>
      <c r="M29" s="5">
        <v>651.54120999999941</v>
      </c>
    </row>
    <row r="30" spans="1:13" ht="267.75" x14ac:dyDescent="0.2">
      <c r="A30" s="4" t="s">
        <v>434</v>
      </c>
      <c r="B30" s="4" t="s">
        <v>14</v>
      </c>
      <c r="C30" s="5">
        <v>5674.9153900000001</v>
      </c>
      <c r="D30" s="5">
        <v>5827.29385</v>
      </c>
      <c r="E30" s="5">
        <f t="shared" si="0"/>
        <v>102.68512302876817</v>
      </c>
      <c r="F30" s="5"/>
      <c r="G30" s="5" t="str">
        <f t="shared" si="1"/>
        <v xml:space="preserve"> </v>
      </c>
      <c r="H30" s="5">
        <v>5093.21533</v>
      </c>
      <c r="I30" s="5">
        <v>5244.5644599999996</v>
      </c>
      <c r="J30" s="5">
        <f t="shared" si="2"/>
        <v>102.97158317867544</v>
      </c>
      <c r="K30" s="5"/>
      <c r="L30" s="5" t="str">
        <f t="shared" si="3"/>
        <v xml:space="preserve"> </v>
      </c>
      <c r="M30" s="5">
        <v>651.54120999999941</v>
      </c>
    </row>
    <row r="31" spans="1:13" ht="140.25" x14ac:dyDescent="0.2">
      <c r="A31" s="4" t="s">
        <v>1258</v>
      </c>
      <c r="B31" s="4" t="s">
        <v>1308</v>
      </c>
      <c r="C31" s="5">
        <v>1401956.6881500001</v>
      </c>
      <c r="D31" s="5">
        <v>1050534.6882100001</v>
      </c>
      <c r="E31" s="5">
        <f t="shared" si="0"/>
        <v>74.933462430730941</v>
      </c>
      <c r="F31" s="5">
        <v>954488.60285000002</v>
      </c>
      <c r="G31" s="5">
        <f t="shared" si="1"/>
        <v>110.06257016303984</v>
      </c>
      <c r="H31" s="5">
        <v>1262262.4055300001</v>
      </c>
      <c r="I31" s="5">
        <v>945481.21938999998</v>
      </c>
      <c r="J31" s="5">
        <f t="shared" si="2"/>
        <v>74.903697935375831</v>
      </c>
      <c r="K31" s="5">
        <v>859039.74256000004</v>
      </c>
      <c r="L31" s="5">
        <f t="shared" si="3"/>
        <v>110.06257016379686</v>
      </c>
      <c r="M31" s="5">
        <v>116488.13508000004</v>
      </c>
    </row>
    <row r="32" spans="1:13" ht="229.5" x14ac:dyDescent="0.2">
      <c r="A32" s="4" t="s">
        <v>616</v>
      </c>
      <c r="B32" s="4" t="s">
        <v>278</v>
      </c>
      <c r="C32" s="5">
        <v>1401956.6881500001</v>
      </c>
      <c r="D32" s="5">
        <v>1050534.6882100001</v>
      </c>
      <c r="E32" s="5">
        <f t="shared" si="0"/>
        <v>74.933462430730941</v>
      </c>
      <c r="F32" s="5"/>
      <c r="G32" s="5" t="str">
        <f t="shared" si="1"/>
        <v xml:space="preserve"> </v>
      </c>
      <c r="H32" s="5">
        <v>1262262.4055300001</v>
      </c>
      <c r="I32" s="5">
        <v>945481.21938999998</v>
      </c>
      <c r="J32" s="5">
        <f t="shared" si="2"/>
        <v>74.903697935375831</v>
      </c>
      <c r="K32" s="5"/>
      <c r="L32" s="5" t="str">
        <f t="shared" si="3"/>
        <v xml:space="preserve"> </v>
      </c>
      <c r="M32" s="5">
        <v>116488.13508000004</v>
      </c>
    </row>
    <row r="33" spans="1:13" ht="140.25" x14ac:dyDescent="0.2">
      <c r="A33" s="4" t="s">
        <v>913</v>
      </c>
      <c r="B33" s="4" t="s">
        <v>854</v>
      </c>
      <c r="C33" s="5">
        <v>-161171.25417</v>
      </c>
      <c r="D33" s="5">
        <v>-129635.35738</v>
      </c>
      <c r="E33" s="5">
        <f t="shared" si="0"/>
        <v>80.433299379344277</v>
      </c>
      <c r="F33" s="5">
        <v>-141474.25020000001</v>
      </c>
      <c r="G33" s="5">
        <f t="shared" si="1"/>
        <v>91.631768464392962</v>
      </c>
      <c r="H33" s="5">
        <v>-146583.06266</v>
      </c>
      <c r="I33" s="5">
        <v>-116671.82163999999</v>
      </c>
      <c r="J33" s="5">
        <f t="shared" si="2"/>
        <v>79.594340248314197</v>
      </c>
      <c r="K33" s="5">
        <v>-127326.82517</v>
      </c>
      <c r="L33" s="5">
        <f t="shared" si="3"/>
        <v>91.631768470018784</v>
      </c>
      <c r="M33" s="5">
        <v>-12627.897229999988</v>
      </c>
    </row>
    <row r="34" spans="1:13" ht="229.5" x14ac:dyDescent="0.2">
      <c r="A34" s="4" t="s">
        <v>202</v>
      </c>
      <c r="B34" s="4" t="s">
        <v>596</v>
      </c>
      <c r="C34" s="5">
        <v>-161171.25417</v>
      </c>
      <c r="D34" s="5">
        <v>-129635.35738</v>
      </c>
      <c r="E34" s="5">
        <f t="shared" si="0"/>
        <v>80.433299379344277</v>
      </c>
      <c r="F34" s="5"/>
      <c r="G34" s="5" t="str">
        <f t="shared" si="1"/>
        <v xml:space="preserve"> </v>
      </c>
      <c r="H34" s="5">
        <v>-146583.06266</v>
      </c>
      <c r="I34" s="5">
        <v>-116671.82163999999</v>
      </c>
      <c r="J34" s="5">
        <f t="shared" si="2"/>
        <v>79.594340248314197</v>
      </c>
      <c r="K34" s="5"/>
      <c r="L34" s="5" t="str">
        <f t="shared" si="3"/>
        <v xml:space="preserve"> </v>
      </c>
      <c r="M34" s="5">
        <v>-12627.897229999988</v>
      </c>
    </row>
    <row r="35" spans="1:13" ht="25.5" x14ac:dyDescent="0.2">
      <c r="A35" s="4" t="s">
        <v>900</v>
      </c>
      <c r="B35" s="4" t="s">
        <v>468</v>
      </c>
      <c r="C35" s="5">
        <v>2624247.3094299999</v>
      </c>
      <c r="D35" s="5">
        <v>2327101.9682</v>
      </c>
      <c r="E35" s="5">
        <f t="shared" si="0"/>
        <v>88.676930708388852</v>
      </c>
      <c r="F35" s="5">
        <v>2030852.72912</v>
      </c>
      <c r="G35" s="5">
        <f t="shared" si="1"/>
        <v>114.58743092653347</v>
      </c>
      <c r="H35" s="5">
        <v>2214538.9109999998</v>
      </c>
      <c r="I35" s="5">
        <v>1977835.95532</v>
      </c>
      <c r="J35" s="5">
        <f t="shared" si="2"/>
        <v>89.311411305339675</v>
      </c>
      <c r="K35" s="5">
        <v>1680605.9079799999</v>
      </c>
      <c r="L35" s="5">
        <f t="shared" si="3"/>
        <v>117.68588613955635</v>
      </c>
      <c r="M35" s="5">
        <v>54433.603899999987</v>
      </c>
    </row>
    <row r="36" spans="1:13" ht="38.25" x14ac:dyDescent="0.2">
      <c r="A36" s="4" t="s">
        <v>528</v>
      </c>
      <c r="B36" s="4" t="s">
        <v>103</v>
      </c>
      <c r="C36" s="5">
        <v>2214538.9109999998</v>
      </c>
      <c r="D36" s="5">
        <v>1977835.95101</v>
      </c>
      <c r="E36" s="5">
        <f t="shared" si="0"/>
        <v>89.311411110716762</v>
      </c>
      <c r="F36" s="5">
        <v>1680604.2545100001</v>
      </c>
      <c r="G36" s="5">
        <f t="shared" si="1"/>
        <v>117.68600166888552</v>
      </c>
      <c r="H36" s="5">
        <v>2214538.9109999998</v>
      </c>
      <c r="I36" s="5">
        <v>1977835.95101</v>
      </c>
      <c r="J36" s="5">
        <f t="shared" si="2"/>
        <v>89.311411110716762</v>
      </c>
      <c r="K36" s="5">
        <v>1680604.2545100001</v>
      </c>
      <c r="L36" s="5">
        <f t="shared" si="3"/>
        <v>117.68600166888552</v>
      </c>
      <c r="M36" s="5">
        <v>54433.603899999987</v>
      </c>
    </row>
    <row r="37" spans="1:13" ht="63.75" x14ac:dyDescent="0.2">
      <c r="A37" s="4" t="s">
        <v>556</v>
      </c>
      <c r="B37" s="4" t="s">
        <v>1018</v>
      </c>
      <c r="C37" s="5">
        <v>1146630.5751100001</v>
      </c>
      <c r="D37" s="5">
        <v>1033970.51802</v>
      </c>
      <c r="E37" s="5">
        <f t="shared" si="0"/>
        <v>90.174685767541803</v>
      </c>
      <c r="F37" s="5">
        <v>842603.68773000001</v>
      </c>
      <c r="G37" s="5">
        <f t="shared" si="1"/>
        <v>122.71136871066255</v>
      </c>
      <c r="H37" s="5">
        <v>1146630.5751100001</v>
      </c>
      <c r="I37" s="5">
        <v>1033970.51802</v>
      </c>
      <c r="J37" s="5">
        <f t="shared" si="2"/>
        <v>90.174685767541803</v>
      </c>
      <c r="K37" s="5">
        <v>842603.68773000001</v>
      </c>
      <c r="L37" s="5">
        <f t="shared" si="3"/>
        <v>122.71136871066255</v>
      </c>
      <c r="M37" s="5">
        <v>38286.377129999921</v>
      </c>
    </row>
    <row r="38" spans="1:13" ht="63.75" x14ac:dyDescent="0.2">
      <c r="A38" s="4" t="s">
        <v>1191</v>
      </c>
      <c r="B38" s="4" t="s">
        <v>1018</v>
      </c>
      <c r="C38" s="5">
        <v>1146630.5751100001</v>
      </c>
      <c r="D38" s="5">
        <v>1033719.09301</v>
      </c>
      <c r="E38" s="5">
        <f t="shared" si="0"/>
        <v>90.152758477666779</v>
      </c>
      <c r="F38" s="5">
        <v>842577.11468</v>
      </c>
      <c r="G38" s="5">
        <f t="shared" si="1"/>
        <v>122.68539876051503</v>
      </c>
      <c r="H38" s="5">
        <v>1146630.5751100001</v>
      </c>
      <c r="I38" s="5">
        <v>1033719.09301</v>
      </c>
      <c r="J38" s="5">
        <f t="shared" si="2"/>
        <v>90.152758477666779</v>
      </c>
      <c r="K38" s="5">
        <v>842577.11468</v>
      </c>
      <c r="L38" s="5">
        <f t="shared" si="3"/>
        <v>122.68539876051503</v>
      </c>
      <c r="M38" s="5">
        <v>38283.841719999909</v>
      </c>
    </row>
    <row r="39" spans="1:13" ht="89.25" x14ac:dyDescent="0.2">
      <c r="A39" s="4" t="s">
        <v>533</v>
      </c>
      <c r="B39" s="4" t="s">
        <v>658</v>
      </c>
      <c r="C39" s="5"/>
      <c r="D39" s="5">
        <v>251.42500999999999</v>
      </c>
      <c r="E39" s="5" t="str">
        <f t="shared" si="0"/>
        <v xml:space="preserve"> </v>
      </c>
      <c r="F39" s="5">
        <v>26.573049999999999</v>
      </c>
      <c r="G39" s="5" t="str">
        <f t="shared" si="1"/>
        <v>свыше 200</v>
      </c>
      <c r="H39" s="5"/>
      <c r="I39" s="5">
        <v>251.42500999999999</v>
      </c>
      <c r="J39" s="5" t="str">
        <f t="shared" si="2"/>
        <v xml:space="preserve"> </v>
      </c>
      <c r="K39" s="5">
        <v>26.573049999999999</v>
      </c>
      <c r="L39" s="5" t="str">
        <f t="shared" si="3"/>
        <v>свыше 200</v>
      </c>
      <c r="M39" s="5">
        <v>2.5354099999999846</v>
      </c>
    </row>
    <row r="40" spans="1:13" ht="76.5" x14ac:dyDescent="0.2">
      <c r="A40" s="4" t="s">
        <v>154</v>
      </c>
      <c r="B40" s="4" t="s">
        <v>1047</v>
      </c>
      <c r="C40" s="5">
        <v>1067908.33589</v>
      </c>
      <c r="D40" s="5">
        <v>944860.86904999998</v>
      </c>
      <c r="E40" s="5">
        <f t="shared" si="0"/>
        <v>88.477712673957953</v>
      </c>
      <c r="F40" s="5">
        <v>839799.35072999995</v>
      </c>
      <c r="G40" s="5">
        <f t="shared" si="1"/>
        <v>112.51031192494669</v>
      </c>
      <c r="H40" s="5">
        <v>1067908.33589</v>
      </c>
      <c r="I40" s="5">
        <v>944860.86904999998</v>
      </c>
      <c r="J40" s="5">
        <f t="shared" si="2"/>
        <v>88.477712673957953</v>
      </c>
      <c r="K40" s="5">
        <v>839799.35072999995</v>
      </c>
      <c r="L40" s="5">
        <f t="shared" si="3"/>
        <v>112.51031192494669</v>
      </c>
      <c r="M40" s="5">
        <v>16156.781629999983</v>
      </c>
    </row>
    <row r="41" spans="1:13" ht="127.5" x14ac:dyDescent="0.2">
      <c r="A41" s="4" t="s">
        <v>838</v>
      </c>
      <c r="B41" s="4" t="s">
        <v>623</v>
      </c>
      <c r="C41" s="5">
        <v>1067908.33589</v>
      </c>
      <c r="D41" s="5">
        <v>944850.96333000006</v>
      </c>
      <c r="E41" s="5">
        <f t="shared" si="0"/>
        <v>88.476785092473008</v>
      </c>
      <c r="F41" s="5">
        <v>839986.43700000003</v>
      </c>
      <c r="G41" s="5">
        <f t="shared" si="1"/>
        <v>112.48407375534804</v>
      </c>
      <c r="H41" s="5">
        <v>1067908.33589</v>
      </c>
      <c r="I41" s="5">
        <v>944850.96333000006</v>
      </c>
      <c r="J41" s="5">
        <f t="shared" si="2"/>
        <v>88.476785092473008</v>
      </c>
      <c r="K41" s="5">
        <v>839986.43700000003</v>
      </c>
      <c r="L41" s="5">
        <f t="shared" si="3"/>
        <v>112.48407375534804</v>
      </c>
      <c r="M41" s="5">
        <v>16155.312870000023</v>
      </c>
    </row>
    <row r="42" spans="1:13" ht="114.75" x14ac:dyDescent="0.2">
      <c r="A42" s="4" t="s">
        <v>129</v>
      </c>
      <c r="B42" s="4" t="s">
        <v>1059</v>
      </c>
      <c r="C42" s="5"/>
      <c r="D42" s="5">
        <v>9.9057200000000005</v>
      </c>
      <c r="E42" s="5" t="str">
        <f t="shared" si="0"/>
        <v xml:space="preserve"> </v>
      </c>
      <c r="F42" s="5">
        <v>-187.08627000000001</v>
      </c>
      <c r="G42" s="5" t="str">
        <f t="shared" si="1"/>
        <v/>
      </c>
      <c r="H42" s="5"/>
      <c r="I42" s="5">
        <v>9.9057200000000005</v>
      </c>
      <c r="J42" s="5" t="str">
        <f t="shared" si="2"/>
        <v xml:space="preserve"> </v>
      </c>
      <c r="K42" s="5">
        <v>-187.08627000000001</v>
      </c>
      <c r="L42" s="5" t="str">
        <f t="shared" si="3"/>
        <v/>
      </c>
      <c r="M42" s="5">
        <v>1.4687600000000014</v>
      </c>
    </row>
    <row r="43" spans="1:13" ht="76.5" x14ac:dyDescent="0.2">
      <c r="A43" s="4" t="s">
        <v>920</v>
      </c>
      <c r="B43" s="4" t="s">
        <v>199</v>
      </c>
      <c r="C43" s="5"/>
      <c r="D43" s="5">
        <v>-995.43606</v>
      </c>
      <c r="E43" s="5" t="str">
        <f t="shared" si="0"/>
        <v xml:space="preserve"> </v>
      </c>
      <c r="F43" s="5">
        <v>-1798.78395</v>
      </c>
      <c r="G43" s="5">
        <f t="shared" si="1"/>
        <v>55.33938970269331</v>
      </c>
      <c r="H43" s="5"/>
      <c r="I43" s="5">
        <v>-995.43606</v>
      </c>
      <c r="J43" s="5" t="str">
        <f t="shared" si="2"/>
        <v xml:space="preserve"> </v>
      </c>
      <c r="K43" s="5">
        <v>-1798.78395</v>
      </c>
      <c r="L43" s="5">
        <f t="shared" si="3"/>
        <v>55.33938970269331</v>
      </c>
      <c r="M43" s="5">
        <v>-9.5548599999999624</v>
      </c>
    </row>
    <row r="44" spans="1:13" ht="38.25" x14ac:dyDescent="0.2">
      <c r="A44" s="4" t="s">
        <v>328</v>
      </c>
      <c r="B44" s="4" t="s">
        <v>1137</v>
      </c>
      <c r="C44" s="5">
        <v>327854.52682000003</v>
      </c>
      <c r="D44" s="5">
        <v>274279.91889999999</v>
      </c>
      <c r="E44" s="5">
        <f t="shared" si="0"/>
        <v>83.659030595171942</v>
      </c>
      <c r="F44" s="5">
        <v>293920.27341999998</v>
      </c>
      <c r="G44" s="5">
        <f t="shared" si="1"/>
        <v>93.317795233561611</v>
      </c>
      <c r="H44" s="5"/>
      <c r="I44" s="5"/>
      <c r="J44" s="5"/>
      <c r="K44" s="5"/>
      <c r="L44" s="5"/>
      <c r="M44" s="5"/>
    </row>
    <row r="45" spans="1:13" ht="38.25" x14ac:dyDescent="0.2">
      <c r="A45" s="4" t="s">
        <v>1270</v>
      </c>
      <c r="B45" s="4" t="s">
        <v>1137</v>
      </c>
      <c r="C45" s="5">
        <v>327817.82485999999</v>
      </c>
      <c r="D45" s="5">
        <v>274178.3173</v>
      </c>
      <c r="E45" s="5">
        <f t="shared" si="0"/>
        <v>83.637403614978041</v>
      </c>
      <c r="F45" s="5">
        <v>293723.43758999999</v>
      </c>
      <c r="G45" s="5">
        <f t="shared" si="1"/>
        <v>93.3457403160035</v>
      </c>
      <c r="H45" s="5"/>
      <c r="I45" s="5"/>
      <c r="J45" s="5"/>
      <c r="K45" s="5"/>
      <c r="L45" s="5"/>
      <c r="M45" s="5"/>
    </row>
    <row r="46" spans="1:13" ht="63.75" x14ac:dyDescent="0.2">
      <c r="A46" s="4" t="s">
        <v>924</v>
      </c>
      <c r="B46" s="4" t="s">
        <v>1025</v>
      </c>
      <c r="C46" s="5">
        <v>36.70196</v>
      </c>
      <c r="D46" s="5">
        <v>101.6016</v>
      </c>
      <c r="E46" s="5" t="str">
        <f t="shared" si="0"/>
        <v>свыше 200</v>
      </c>
      <c r="F46" s="5">
        <v>196.83582999999999</v>
      </c>
      <c r="G46" s="5">
        <f t="shared" si="1"/>
        <v>51.617431643415735</v>
      </c>
      <c r="H46" s="5"/>
      <c r="I46" s="5"/>
      <c r="J46" s="5"/>
      <c r="K46" s="5"/>
      <c r="L46" s="5"/>
      <c r="M46" s="5"/>
    </row>
    <row r="47" spans="1:13" ht="25.5" x14ac:dyDescent="0.2">
      <c r="A47" s="4" t="s">
        <v>241</v>
      </c>
      <c r="B47" s="4" t="s">
        <v>305</v>
      </c>
      <c r="C47" s="5">
        <v>14760.090120000001</v>
      </c>
      <c r="D47" s="5">
        <v>18338.534479999998</v>
      </c>
      <c r="E47" s="5">
        <f t="shared" si="0"/>
        <v>124.24405495432028</v>
      </c>
      <c r="F47" s="5">
        <v>9646.8827299999994</v>
      </c>
      <c r="G47" s="5">
        <f t="shared" si="1"/>
        <v>190.09803470472994</v>
      </c>
      <c r="H47" s="5"/>
      <c r="I47" s="5"/>
      <c r="J47" s="5" t="str">
        <f t="shared" si="2"/>
        <v xml:space="preserve"> </v>
      </c>
      <c r="K47" s="5">
        <v>1.65347</v>
      </c>
      <c r="L47" s="5" t="str">
        <f t="shared" si="3"/>
        <v/>
      </c>
      <c r="M47" s="5"/>
    </row>
    <row r="48" spans="1:13" ht="25.5" x14ac:dyDescent="0.2">
      <c r="A48" s="4" t="s">
        <v>446</v>
      </c>
      <c r="B48" s="4" t="s">
        <v>305</v>
      </c>
      <c r="C48" s="5">
        <v>14760.090120000001</v>
      </c>
      <c r="D48" s="5">
        <v>18338.521560000001</v>
      </c>
      <c r="E48" s="5">
        <f t="shared" si="0"/>
        <v>124.2439674209794</v>
      </c>
      <c r="F48" s="5">
        <v>9641.9223199999997</v>
      </c>
      <c r="G48" s="5">
        <f t="shared" si="1"/>
        <v>190.19569906678115</v>
      </c>
      <c r="H48" s="5"/>
      <c r="I48" s="5"/>
      <c r="J48" s="5"/>
      <c r="K48" s="5"/>
      <c r="L48" s="5"/>
      <c r="M48" s="5"/>
    </row>
    <row r="49" spans="1:13" ht="63.75" x14ac:dyDescent="0.2">
      <c r="A49" s="4" t="s">
        <v>51</v>
      </c>
      <c r="B49" s="4" t="s">
        <v>138</v>
      </c>
      <c r="C49" s="5"/>
      <c r="D49" s="5">
        <v>1.2919999999999999E-2</v>
      </c>
      <c r="E49" s="5" t="str">
        <f t="shared" si="0"/>
        <v xml:space="preserve"> </v>
      </c>
      <c r="F49" s="5">
        <v>4.9604100000000004</v>
      </c>
      <c r="G49" s="5">
        <f t="shared" si="1"/>
        <v>0.2604623408145697</v>
      </c>
      <c r="H49" s="5"/>
      <c r="I49" s="5"/>
      <c r="J49" s="5" t="str">
        <f t="shared" si="2"/>
        <v xml:space="preserve"> </v>
      </c>
      <c r="K49" s="5">
        <v>1.65347</v>
      </c>
      <c r="L49" s="5" t="str">
        <f t="shared" si="3"/>
        <v/>
      </c>
      <c r="M49" s="5"/>
    </row>
    <row r="50" spans="1:13" ht="38.25" x14ac:dyDescent="0.2">
      <c r="A50" s="4" t="s">
        <v>219</v>
      </c>
      <c r="B50" s="4" t="s">
        <v>524</v>
      </c>
      <c r="C50" s="5">
        <v>67093.781489999994</v>
      </c>
      <c r="D50" s="5">
        <v>56647.56381</v>
      </c>
      <c r="E50" s="5">
        <f t="shared" si="0"/>
        <v>84.430423434164382</v>
      </c>
      <c r="F50" s="5">
        <v>46681.318460000002</v>
      </c>
      <c r="G50" s="5">
        <f t="shared" si="1"/>
        <v>121.34953698563551</v>
      </c>
      <c r="H50" s="5"/>
      <c r="I50" s="5"/>
      <c r="J50" s="5"/>
      <c r="K50" s="5"/>
      <c r="L50" s="5" t="str">
        <f t="shared" si="3"/>
        <v xml:space="preserve"> </v>
      </c>
      <c r="M50" s="5"/>
    </row>
    <row r="51" spans="1:13" ht="63.75" x14ac:dyDescent="0.2">
      <c r="A51" s="4" t="s">
        <v>1183</v>
      </c>
      <c r="B51" s="4" t="s">
        <v>1084</v>
      </c>
      <c r="C51" s="5">
        <v>53716.813000000002</v>
      </c>
      <c r="D51" s="5">
        <v>46766.712019999999</v>
      </c>
      <c r="E51" s="5">
        <f t="shared" si="0"/>
        <v>87.061590977111763</v>
      </c>
      <c r="F51" s="5">
        <v>37861.16491</v>
      </c>
      <c r="G51" s="5">
        <f t="shared" si="1"/>
        <v>123.52158770383697</v>
      </c>
      <c r="H51" s="5"/>
      <c r="I51" s="5"/>
      <c r="J51" s="5"/>
      <c r="K51" s="5"/>
      <c r="L51" s="5" t="str">
        <f t="shared" si="3"/>
        <v xml:space="preserve"> </v>
      </c>
      <c r="M51" s="5"/>
    </row>
    <row r="52" spans="1:13" ht="63.75" x14ac:dyDescent="0.2">
      <c r="A52" s="4" t="s">
        <v>836</v>
      </c>
      <c r="B52" s="4" t="s">
        <v>162</v>
      </c>
      <c r="C52" s="5">
        <v>13376.968489999999</v>
      </c>
      <c r="D52" s="5">
        <v>9880.8517900000006</v>
      </c>
      <c r="E52" s="5">
        <f t="shared" si="0"/>
        <v>73.864656236474403</v>
      </c>
      <c r="F52" s="5">
        <v>8820.1535500000009</v>
      </c>
      <c r="G52" s="5">
        <f t="shared" si="1"/>
        <v>112.0258477813008</v>
      </c>
      <c r="H52" s="5"/>
      <c r="I52" s="5"/>
      <c r="J52" s="5"/>
      <c r="K52" s="5"/>
      <c r="L52" s="5" t="str">
        <f t="shared" si="3"/>
        <v xml:space="preserve"> </v>
      </c>
      <c r="M52" s="5"/>
    </row>
    <row r="53" spans="1:13" ht="25.5" x14ac:dyDescent="0.2">
      <c r="A53" s="4" t="s">
        <v>390</v>
      </c>
      <c r="B53" s="4" t="s">
        <v>177</v>
      </c>
      <c r="C53" s="5">
        <v>3877335.9078299999</v>
      </c>
      <c r="D53" s="5">
        <v>2464101.2277600002</v>
      </c>
      <c r="E53" s="5">
        <f t="shared" si="0"/>
        <v>63.551399371509845</v>
      </c>
      <c r="F53" s="5">
        <v>2401068.24835</v>
      </c>
      <c r="G53" s="5">
        <f t="shared" si="1"/>
        <v>102.62520565391327</v>
      </c>
      <c r="H53" s="5">
        <v>2733310.9909999999</v>
      </c>
      <c r="I53" s="5">
        <v>1787915.15386</v>
      </c>
      <c r="J53" s="5">
        <f t="shared" si="2"/>
        <v>65.41206469908056</v>
      </c>
      <c r="K53" s="5">
        <v>1764471.7954800001</v>
      </c>
      <c r="L53" s="5">
        <f t="shared" si="3"/>
        <v>101.32863321703721</v>
      </c>
      <c r="M53" s="5">
        <v>129096.87014000001</v>
      </c>
    </row>
    <row r="54" spans="1:13" ht="25.5" x14ac:dyDescent="0.2">
      <c r="A54" s="4" t="s">
        <v>1322</v>
      </c>
      <c r="B54" s="4" t="s">
        <v>1081</v>
      </c>
      <c r="C54" s="5">
        <v>201623.69701</v>
      </c>
      <c r="D54" s="5">
        <v>72636.602270000003</v>
      </c>
      <c r="E54" s="5">
        <f t="shared" si="0"/>
        <v>36.025826005163182</v>
      </c>
      <c r="F54" s="5">
        <v>29494.298599999998</v>
      </c>
      <c r="G54" s="5" t="str">
        <f t="shared" si="1"/>
        <v>свыше 200</v>
      </c>
      <c r="H54" s="5"/>
      <c r="I54" s="5"/>
      <c r="J54" s="5"/>
      <c r="K54" s="5"/>
      <c r="L54" s="5"/>
      <c r="M54" s="5"/>
    </row>
    <row r="55" spans="1:13" ht="76.5" x14ac:dyDescent="0.2">
      <c r="A55" s="4" t="s">
        <v>906</v>
      </c>
      <c r="B55" s="4" t="s">
        <v>249</v>
      </c>
      <c r="C55" s="5">
        <v>166323.83264000001</v>
      </c>
      <c r="D55" s="5">
        <v>57099.18043</v>
      </c>
      <c r="E55" s="5">
        <f t="shared" si="0"/>
        <v>34.330125468902857</v>
      </c>
      <c r="F55" s="5">
        <v>23337.32993</v>
      </c>
      <c r="G55" s="5" t="str">
        <f t="shared" si="1"/>
        <v>свыше 200</v>
      </c>
      <c r="H55" s="5"/>
      <c r="I55" s="5"/>
      <c r="J55" s="5"/>
      <c r="K55" s="5"/>
      <c r="L55" s="5"/>
      <c r="M55" s="5"/>
    </row>
    <row r="56" spans="1:13" ht="76.5" x14ac:dyDescent="0.2">
      <c r="A56" s="4" t="s">
        <v>1228</v>
      </c>
      <c r="B56" s="4" t="s">
        <v>844</v>
      </c>
      <c r="C56" s="5">
        <v>10796.09837</v>
      </c>
      <c r="D56" s="5">
        <v>5208.3572000000004</v>
      </c>
      <c r="E56" s="5">
        <f t="shared" si="0"/>
        <v>48.242957978901785</v>
      </c>
      <c r="F56" s="5">
        <v>2394.0754299999999</v>
      </c>
      <c r="G56" s="5" t="str">
        <f t="shared" si="1"/>
        <v>свыше 200</v>
      </c>
      <c r="H56" s="5"/>
      <c r="I56" s="5"/>
      <c r="J56" s="5"/>
      <c r="K56" s="5"/>
      <c r="L56" s="5"/>
      <c r="M56" s="5"/>
    </row>
    <row r="57" spans="1:13" ht="76.5" x14ac:dyDescent="0.2">
      <c r="A57" s="4" t="s">
        <v>603</v>
      </c>
      <c r="B57" s="4" t="s">
        <v>500</v>
      </c>
      <c r="C57" s="5">
        <v>24503.766</v>
      </c>
      <c r="D57" s="5">
        <v>10329.064640000001</v>
      </c>
      <c r="E57" s="5">
        <f t="shared" si="0"/>
        <v>42.152967996837717</v>
      </c>
      <c r="F57" s="5">
        <v>3762.8932399999999</v>
      </c>
      <c r="G57" s="5" t="str">
        <f t="shared" si="1"/>
        <v>свыше 200</v>
      </c>
      <c r="H57" s="5"/>
      <c r="I57" s="5"/>
      <c r="J57" s="5"/>
      <c r="K57" s="5"/>
      <c r="L57" s="5"/>
      <c r="M57" s="5"/>
    </row>
    <row r="58" spans="1:13" ht="25.5" x14ac:dyDescent="0.2">
      <c r="A58" s="4" t="s">
        <v>1170</v>
      </c>
      <c r="B58" s="4" t="s">
        <v>750</v>
      </c>
      <c r="C58" s="5">
        <v>1985045.9909999999</v>
      </c>
      <c r="D58" s="5">
        <v>1469894.3588700001</v>
      </c>
      <c r="E58" s="5">
        <f t="shared" si="0"/>
        <v>74.048377999016353</v>
      </c>
      <c r="F58" s="5">
        <v>1579666.3849599999</v>
      </c>
      <c r="G58" s="5">
        <f t="shared" si="1"/>
        <v>93.050936125808647</v>
      </c>
      <c r="H58" s="5">
        <v>1985045.9909999999</v>
      </c>
      <c r="I58" s="5">
        <v>1469894.3588700001</v>
      </c>
      <c r="J58" s="5">
        <f t="shared" si="2"/>
        <v>74.048377999016353</v>
      </c>
      <c r="K58" s="5">
        <v>1579666.3849599999</v>
      </c>
      <c r="L58" s="5">
        <f t="shared" si="3"/>
        <v>93.050936125808647</v>
      </c>
      <c r="M58" s="5">
        <v>21893.574680000078</v>
      </c>
    </row>
    <row r="59" spans="1:13" ht="51" x14ac:dyDescent="0.2">
      <c r="A59" s="4" t="s">
        <v>812</v>
      </c>
      <c r="B59" s="4" t="s">
        <v>902</v>
      </c>
      <c r="C59" s="5">
        <v>1633961.2819999999</v>
      </c>
      <c r="D59" s="5">
        <v>1198291.56164</v>
      </c>
      <c r="E59" s="5">
        <f t="shared" si="0"/>
        <v>73.336594620728604</v>
      </c>
      <c r="F59" s="5">
        <v>1300279.04779</v>
      </c>
      <c r="G59" s="5">
        <f t="shared" si="1"/>
        <v>92.156492383435577</v>
      </c>
      <c r="H59" s="5">
        <v>1633961.2819999999</v>
      </c>
      <c r="I59" s="5">
        <v>1198291.56164</v>
      </c>
      <c r="J59" s="5">
        <f t="shared" si="2"/>
        <v>73.336594620728604</v>
      </c>
      <c r="K59" s="5">
        <v>1300279.04779</v>
      </c>
      <c r="L59" s="5">
        <f t="shared" si="3"/>
        <v>92.156492383435577</v>
      </c>
      <c r="M59" s="5">
        <v>21891.369140000083</v>
      </c>
    </row>
    <row r="60" spans="1:13" ht="51" x14ac:dyDescent="0.2">
      <c r="A60" s="4" t="s">
        <v>980</v>
      </c>
      <c r="B60" s="4" t="s">
        <v>1167</v>
      </c>
      <c r="C60" s="5">
        <v>351084.70899999997</v>
      </c>
      <c r="D60" s="5">
        <v>271602.79723000003</v>
      </c>
      <c r="E60" s="5">
        <f t="shared" si="0"/>
        <v>77.361044291450483</v>
      </c>
      <c r="F60" s="5">
        <v>279387.33717000001</v>
      </c>
      <c r="G60" s="5">
        <f t="shared" si="1"/>
        <v>97.213710535755851</v>
      </c>
      <c r="H60" s="5">
        <v>351084.70899999997</v>
      </c>
      <c r="I60" s="5">
        <v>271602.79723000003</v>
      </c>
      <c r="J60" s="5">
        <f t="shared" si="2"/>
        <v>77.361044291450483</v>
      </c>
      <c r="K60" s="5">
        <v>279387.33717000001</v>
      </c>
      <c r="L60" s="5">
        <f t="shared" si="3"/>
        <v>97.213710535755851</v>
      </c>
      <c r="M60" s="5">
        <v>2.2055400000535883</v>
      </c>
    </row>
    <row r="61" spans="1:13" ht="25.5" x14ac:dyDescent="0.2">
      <c r="A61" s="4" t="s">
        <v>1097</v>
      </c>
      <c r="B61" s="4" t="s">
        <v>73</v>
      </c>
      <c r="C61" s="5">
        <v>746081</v>
      </c>
      <c r="D61" s="5">
        <v>316550.79499000002</v>
      </c>
      <c r="E61" s="5">
        <f t="shared" si="0"/>
        <v>42.428475593132653</v>
      </c>
      <c r="F61" s="5">
        <v>183420.41052</v>
      </c>
      <c r="G61" s="5">
        <f t="shared" si="1"/>
        <v>172.58209928359287</v>
      </c>
      <c r="H61" s="5">
        <v>746081</v>
      </c>
      <c r="I61" s="5">
        <v>316550.79499000002</v>
      </c>
      <c r="J61" s="5">
        <f t="shared" si="2"/>
        <v>42.428475593132653</v>
      </c>
      <c r="K61" s="5">
        <v>183420.41052</v>
      </c>
      <c r="L61" s="5">
        <f t="shared" si="3"/>
        <v>172.58209928359287</v>
      </c>
      <c r="M61" s="5">
        <v>107063.29546000002</v>
      </c>
    </row>
    <row r="62" spans="1:13" ht="25.5" x14ac:dyDescent="0.2">
      <c r="A62" s="4" t="s">
        <v>1323</v>
      </c>
      <c r="B62" s="4" t="s">
        <v>1161</v>
      </c>
      <c r="C62" s="5">
        <v>95425</v>
      </c>
      <c r="D62" s="5">
        <v>68964.868669999996</v>
      </c>
      <c r="E62" s="5">
        <f t="shared" si="0"/>
        <v>72.271279717055265</v>
      </c>
      <c r="F62" s="5">
        <v>61856.119930000001</v>
      </c>
      <c r="G62" s="5">
        <f t="shared" si="1"/>
        <v>111.4923935546631</v>
      </c>
      <c r="H62" s="5">
        <v>95425</v>
      </c>
      <c r="I62" s="5">
        <v>68964.868669999996</v>
      </c>
      <c r="J62" s="5">
        <f t="shared" si="2"/>
        <v>72.271279717055265</v>
      </c>
      <c r="K62" s="5">
        <v>61856.119930000001</v>
      </c>
      <c r="L62" s="5">
        <f t="shared" si="3"/>
        <v>111.4923935546631</v>
      </c>
      <c r="M62" s="5">
        <v>1854.3344499999948</v>
      </c>
    </row>
    <row r="63" spans="1:13" ht="25.5" x14ac:dyDescent="0.2">
      <c r="A63" s="4" t="s">
        <v>690</v>
      </c>
      <c r="B63" s="4" t="s">
        <v>141</v>
      </c>
      <c r="C63" s="5">
        <v>650656</v>
      </c>
      <c r="D63" s="5">
        <v>247585.92632</v>
      </c>
      <c r="E63" s="5">
        <f t="shared" si="0"/>
        <v>38.05173952441843</v>
      </c>
      <c r="F63" s="5">
        <v>121564.29059</v>
      </c>
      <c r="G63" s="5" t="str">
        <f t="shared" si="1"/>
        <v>свыше 200</v>
      </c>
      <c r="H63" s="5">
        <v>650656</v>
      </c>
      <c r="I63" s="5">
        <v>247585.92632</v>
      </c>
      <c r="J63" s="5">
        <f t="shared" si="2"/>
        <v>38.05173952441843</v>
      </c>
      <c r="K63" s="5">
        <v>121564.29059</v>
      </c>
      <c r="L63" s="5" t="str">
        <f t="shared" si="3"/>
        <v>свыше 200</v>
      </c>
      <c r="M63" s="5">
        <v>105208.96101</v>
      </c>
    </row>
    <row r="64" spans="1:13" ht="25.5" x14ac:dyDescent="0.2">
      <c r="A64" s="4" t="s">
        <v>652</v>
      </c>
      <c r="B64" s="4" t="s">
        <v>370</v>
      </c>
      <c r="C64" s="5">
        <v>2184</v>
      </c>
      <c r="D64" s="5">
        <v>1470</v>
      </c>
      <c r="E64" s="5">
        <f t="shared" si="0"/>
        <v>67.307692307692307</v>
      </c>
      <c r="F64" s="5">
        <v>1385</v>
      </c>
      <c r="G64" s="5">
        <f t="shared" si="1"/>
        <v>106.13718411552347</v>
      </c>
      <c r="H64" s="5">
        <v>2184</v>
      </c>
      <c r="I64" s="5">
        <v>1470</v>
      </c>
      <c r="J64" s="5">
        <f t="shared" si="2"/>
        <v>67.307692307692307</v>
      </c>
      <c r="K64" s="5">
        <v>1385</v>
      </c>
      <c r="L64" s="5">
        <f t="shared" si="3"/>
        <v>106.13718411552347</v>
      </c>
      <c r="M64" s="5">
        <v>140</v>
      </c>
    </row>
    <row r="65" spans="1:13" ht="25.5" x14ac:dyDescent="0.2">
      <c r="A65" s="4" t="s">
        <v>143</v>
      </c>
      <c r="B65" s="4" t="s">
        <v>340</v>
      </c>
      <c r="C65" s="5">
        <v>942401.21982</v>
      </c>
      <c r="D65" s="5">
        <v>603549.47163000004</v>
      </c>
      <c r="E65" s="5">
        <f t="shared" si="0"/>
        <v>64.043791427315739</v>
      </c>
      <c r="F65" s="5">
        <v>607102.15427000006</v>
      </c>
      <c r="G65" s="5">
        <f t="shared" si="1"/>
        <v>99.414813040109891</v>
      </c>
      <c r="H65" s="5"/>
      <c r="I65" s="5"/>
      <c r="J65" s="5"/>
      <c r="K65" s="5"/>
      <c r="L65" s="5"/>
      <c r="M65" s="5"/>
    </row>
    <row r="66" spans="1:13" ht="25.5" x14ac:dyDescent="0.2">
      <c r="A66" s="4" t="s">
        <v>905</v>
      </c>
      <c r="B66" s="4" t="s">
        <v>691</v>
      </c>
      <c r="C66" s="5">
        <v>738144.88626000006</v>
      </c>
      <c r="D66" s="5">
        <v>527236.30234000005</v>
      </c>
      <c r="E66" s="5">
        <f t="shared" si="0"/>
        <v>71.427210586173359</v>
      </c>
      <c r="F66" s="5">
        <v>564829.31992000004</v>
      </c>
      <c r="G66" s="5">
        <f t="shared" si="1"/>
        <v>93.344357976083032</v>
      </c>
      <c r="H66" s="5"/>
      <c r="I66" s="5"/>
      <c r="J66" s="5"/>
      <c r="K66" s="5"/>
      <c r="L66" s="5"/>
      <c r="M66" s="5"/>
    </row>
    <row r="67" spans="1:13" ht="63.75" x14ac:dyDescent="0.2">
      <c r="A67" s="4" t="s">
        <v>1173</v>
      </c>
      <c r="B67" s="4" t="s">
        <v>1032</v>
      </c>
      <c r="C67" s="5">
        <v>607564.71063999995</v>
      </c>
      <c r="D67" s="5">
        <v>432424.13536999997</v>
      </c>
      <c r="E67" s="5">
        <f t="shared" si="0"/>
        <v>71.173346278537238</v>
      </c>
      <c r="F67" s="5">
        <v>469606.24404999998</v>
      </c>
      <c r="G67" s="5">
        <f t="shared" si="1"/>
        <v>92.082279750087579</v>
      </c>
      <c r="H67" s="5"/>
      <c r="I67" s="5"/>
      <c r="J67" s="5"/>
      <c r="K67" s="5"/>
      <c r="L67" s="5"/>
      <c r="M67" s="5"/>
    </row>
    <row r="68" spans="1:13" ht="63.75" x14ac:dyDescent="0.2">
      <c r="A68" s="4" t="s">
        <v>693</v>
      </c>
      <c r="B68" s="4" t="s">
        <v>810</v>
      </c>
      <c r="C68" s="5">
        <v>71353.750769999999</v>
      </c>
      <c r="D68" s="5">
        <v>50786.11997</v>
      </c>
      <c r="E68" s="5">
        <f t="shared" si="0"/>
        <v>71.175123132213173</v>
      </c>
      <c r="F68" s="5">
        <v>51014.208079999997</v>
      </c>
      <c r="G68" s="5">
        <f t="shared" si="1"/>
        <v>99.552892971224196</v>
      </c>
      <c r="H68" s="5"/>
      <c r="I68" s="5"/>
      <c r="J68" s="5"/>
      <c r="K68" s="5"/>
      <c r="L68" s="5"/>
      <c r="M68" s="5"/>
    </row>
    <row r="69" spans="1:13" ht="63.75" x14ac:dyDescent="0.2">
      <c r="A69" s="4" t="s">
        <v>584</v>
      </c>
      <c r="B69" s="4" t="s">
        <v>114</v>
      </c>
      <c r="C69" s="5">
        <v>59226.424850000003</v>
      </c>
      <c r="D69" s="5">
        <v>44026.046999999999</v>
      </c>
      <c r="E69" s="5">
        <f t="shared" si="0"/>
        <v>74.335141976748915</v>
      </c>
      <c r="F69" s="5">
        <v>44208.867789999997</v>
      </c>
      <c r="G69" s="5">
        <f t="shared" si="1"/>
        <v>99.586461270918704</v>
      </c>
      <c r="H69" s="5"/>
      <c r="I69" s="5"/>
      <c r="J69" s="5"/>
      <c r="K69" s="5"/>
      <c r="L69" s="5"/>
      <c r="M69" s="5"/>
    </row>
    <row r="70" spans="1:13" ht="25.5" x14ac:dyDescent="0.2">
      <c r="A70" s="4" t="s">
        <v>1090</v>
      </c>
      <c r="B70" s="4" t="s">
        <v>1140</v>
      </c>
      <c r="C70" s="5">
        <v>204256.33356</v>
      </c>
      <c r="D70" s="5">
        <v>76313.169290000005</v>
      </c>
      <c r="E70" s="5">
        <f t="shared" si="0"/>
        <v>37.361470246690352</v>
      </c>
      <c r="F70" s="5">
        <v>42272.834349999997</v>
      </c>
      <c r="G70" s="5">
        <f t="shared" si="1"/>
        <v>180.52531954247826</v>
      </c>
      <c r="H70" s="5"/>
      <c r="I70" s="5"/>
      <c r="J70" s="5"/>
      <c r="K70" s="5"/>
      <c r="L70" s="5"/>
      <c r="M70" s="5"/>
    </row>
    <row r="71" spans="1:13" ht="63.75" x14ac:dyDescent="0.2">
      <c r="A71" s="4" t="s">
        <v>816</v>
      </c>
      <c r="B71" s="4" t="s">
        <v>606</v>
      </c>
      <c r="C71" s="5">
        <v>124137.44074999999</v>
      </c>
      <c r="D71" s="5">
        <v>41092.295120000002</v>
      </c>
      <c r="E71" s="5">
        <f t="shared" ref="E71:E134" si="4">IF(C71=0," ",IF(D71/C71*100&gt;200,"свыше 200",IF(D71/C71&gt;0,D71/C71*100,"")))</f>
        <v>33.102257362269654</v>
      </c>
      <c r="F71" s="5">
        <v>26960.696260000001</v>
      </c>
      <c r="G71" s="5">
        <f t="shared" ref="G71:G134" si="5">IF(F71=0," ",IF(D71/F71*100&gt;200,"свыше 200",IF(D71/F71&gt;0,D71/F71*100,"")))</f>
        <v>152.41555605137032</v>
      </c>
      <c r="H71" s="5"/>
      <c r="I71" s="5"/>
      <c r="J71" s="5"/>
      <c r="K71" s="5"/>
      <c r="L71" s="5"/>
      <c r="M71" s="5"/>
    </row>
    <row r="72" spans="1:13" ht="76.5" x14ac:dyDescent="0.2">
      <c r="A72" s="4" t="s">
        <v>861</v>
      </c>
      <c r="B72" s="4" t="s">
        <v>1252</v>
      </c>
      <c r="C72" s="5">
        <v>55043.982510000002</v>
      </c>
      <c r="D72" s="5">
        <v>26401.165830000002</v>
      </c>
      <c r="E72" s="5">
        <f t="shared" si="4"/>
        <v>47.963763932240234</v>
      </c>
      <c r="F72" s="5">
        <v>11602.78622</v>
      </c>
      <c r="G72" s="5" t="str">
        <f t="shared" si="5"/>
        <v>свыше 200</v>
      </c>
      <c r="H72" s="5"/>
      <c r="I72" s="5"/>
      <c r="J72" s="5"/>
      <c r="K72" s="5"/>
      <c r="L72" s="5"/>
      <c r="M72" s="5"/>
    </row>
    <row r="73" spans="1:13" ht="76.5" x14ac:dyDescent="0.2">
      <c r="A73" s="4" t="s">
        <v>181</v>
      </c>
      <c r="B73" s="4" t="s">
        <v>170</v>
      </c>
      <c r="C73" s="5">
        <v>25074.9103</v>
      </c>
      <c r="D73" s="5">
        <v>8819.7083399999992</v>
      </c>
      <c r="E73" s="5">
        <f t="shared" si="4"/>
        <v>35.17343924456631</v>
      </c>
      <c r="F73" s="5">
        <v>3709.35187</v>
      </c>
      <c r="G73" s="5" t="str">
        <f t="shared" si="5"/>
        <v>свыше 200</v>
      </c>
      <c r="H73" s="5"/>
      <c r="I73" s="5"/>
      <c r="J73" s="5"/>
      <c r="K73" s="5"/>
      <c r="L73" s="5"/>
      <c r="M73" s="5"/>
    </row>
    <row r="74" spans="1:13" ht="63.75" x14ac:dyDescent="0.2">
      <c r="A74" s="4" t="s">
        <v>1218</v>
      </c>
      <c r="B74" s="4" t="s">
        <v>221</v>
      </c>
      <c r="C74" s="5">
        <v>18410.514999999999</v>
      </c>
      <c r="D74" s="5">
        <v>13250.18734</v>
      </c>
      <c r="E74" s="5">
        <f t="shared" si="4"/>
        <v>71.970758775623608</v>
      </c>
      <c r="F74" s="5">
        <v>14893.0664</v>
      </c>
      <c r="G74" s="5">
        <f t="shared" si="5"/>
        <v>88.968832771738676</v>
      </c>
      <c r="H74" s="5">
        <v>3103.5149999999999</v>
      </c>
      <c r="I74" s="5">
        <v>1167.57404</v>
      </c>
      <c r="J74" s="5">
        <f t="shared" ref="J74:J133" si="6">IF(H74=0," ",IF(I74/H74*100&gt;200,"свыше 200",IF(I74/H74&gt;0,I74/H74*100,"")))</f>
        <v>37.621021325819271</v>
      </c>
      <c r="K74" s="5">
        <v>1604.6435799999999</v>
      </c>
      <c r="L74" s="5">
        <f t="shared" ref="L74:L133" si="7">IF(K74=0," ",IF(I74/K74*100&gt;200,"свыше 200",IF(I74/K74&gt;0,I74/K74*100,"")))</f>
        <v>72.762204302091803</v>
      </c>
      <c r="M74" s="5">
        <v>329.42419999999993</v>
      </c>
    </row>
    <row r="75" spans="1:13" ht="25.5" x14ac:dyDescent="0.2">
      <c r="A75" s="4" t="s">
        <v>1240</v>
      </c>
      <c r="B75" s="4" t="s">
        <v>621</v>
      </c>
      <c r="C75" s="5">
        <v>15328.014999999999</v>
      </c>
      <c r="D75" s="5">
        <v>12101.4833</v>
      </c>
      <c r="E75" s="5">
        <f t="shared" si="4"/>
        <v>78.950100844760399</v>
      </c>
      <c r="F75" s="5">
        <v>13306.42402</v>
      </c>
      <c r="G75" s="5">
        <f t="shared" si="5"/>
        <v>90.944669144851133</v>
      </c>
      <c r="H75" s="5">
        <v>21.015000000000001</v>
      </c>
      <c r="I75" s="5">
        <v>18.87</v>
      </c>
      <c r="J75" s="5">
        <f t="shared" si="6"/>
        <v>89.793004996431122</v>
      </c>
      <c r="K75" s="5">
        <v>18.001200000000001</v>
      </c>
      <c r="L75" s="5">
        <f t="shared" si="7"/>
        <v>104.82634491033932</v>
      </c>
      <c r="M75" s="5">
        <v>2.7347999999999999</v>
      </c>
    </row>
    <row r="76" spans="1:13" ht="38.25" x14ac:dyDescent="0.2">
      <c r="A76" s="4" t="s">
        <v>520</v>
      </c>
      <c r="B76" s="4" t="s">
        <v>875</v>
      </c>
      <c r="C76" s="5">
        <v>15307</v>
      </c>
      <c r="D76" s="5">
        <v>12082.613300000001</v>
      </c>
      <c r="E76" s="5">
        <f t="shared" si="4"/>
        <v>78.935214607695841</v>
      </c>
      <c r="F76" s="5">
        <v>13288.42282</v>
      </c>
      <c r="G76" s="5">
        <f t="shared" si="5"/>
        <v>90.92586429305085</v>
      </c>
      <c r="H76" s="5"/>
      <c r="I76" s="5"/>
      <c r="J76" s="5"/>
      <c r="K76" s="5"/>
      <c r="L76" s="5"/>
      <c r="M76" s="5"/>
    </row>
    <row r="77" spans="1:13" ht="63.75" x14ac:dyDescent="0.2">
      <c r="A77" s="4" t="s">
        <v>705</v>
      </c>
      <c r="B77" s="4" t="s">
        <v>545</v>
      </c>
      <c r="C77" s="5">
        <v>21.015000000000001</v>
      </c>
      <c r="D77" s="5">
        <v>18.87</v>
      </c>
      <c r="E77" s="5">
        <f t="shared" si="4"/>
        <v>89.793004996431122</v>
      </c>
      <c r="F77" s="5">
        <v>18.001200000000001</v>
      </c>
      <c r="G77" s="5">
        <f t="shared" si="5"/>
        <v>104.82634491033932</v>
      </c>
      <c r="H77" s="5">
        <v>21.015000000000001</v>
      </c>
      <c r="I77" s="5">
        <v>18.87</v>
      </c>
      <c r="J77" s="5">
        <f t="shared" si="6"/>
        <v>89.793004996431122</v>
      </c>
      <c r="K77" s="5">
        <v>18.001200000000001</v>
      </c>
      <c r="L77" s="5">
        <f t="shared" si="7"/>
        <v>104.82634491033932</v>
      </c>
      <c r="M77" s="5">
        <v>2.7347999999999999</v>
      </c>
    </row>
    <row r="78" spans="1:13" ht="63.75" x14ac:dyDescent="0.2">
      <c r="A78" s="4" t="s">
        <v>160</v>
      </c>
      <c r="B78" s="4" t="s">
        <v>1048</v>
      </c>
      <c r="C78" s="5">
        <v>3082.5</v>
      </c>
      <c r="D78" s="5">
        <v>1148.7040400000001</v>
      </c>
      <c r="E78" s="5">
        <f t="shared" si="4"/>
        <v>37.26533787510138</v>
      </c>
      <c r="F78" s="5">
        <v>1586.64238</v>
      </c>
      <c r="G78" s="5">
        <f t="shared" si="5"/>
        <v>72.398421627941147</v>
      </c>
      <c r="H78" s="5">
        <v>3082.5</v>
      </c>
      <c r="I78" s="5">
        <v>1148.7040400000001</v>
      </c>
      <c r="J78" s="5">
        <f t="shared" si="6"/>
        <v>37.26533787510138</v>
      </c>
      <c r="K78" s="5">
        <v>1586.64238</v>
      </c>
      <c r="L78" s="5">
        <f t="shared" si="7"/>
        <v>72.398421627941147</v>
      </c>
      <c r="M78" s="5">
        <v>326.68940000000009</v>
      </c>
    </row>
    <row r="79" spans="1:13" ht="25.5" x14ac:dyDescent="0.2">
      <c r="A79" s="4" t="s">
        <v>330</v>
      </c>
      <c r="B79" s="4" t="s">
        <v>1224</v>
      </c>
      <c r="C79" s="5">
        <v>3074.5</v>
      </c>
      <c r="D79" s="5">
        <v>1135.9921400000001</v>
      </c>
      <c r="E79" s="5">
        <f t="shared" si="4"/>
        <v>36.948841762888279</v>
      </c>
      <c r="F79" s="5">
        <v>1580.81116</v>
      </c>
      <c r="G79" s="5">
        <f t="shared" si="5"/>
        <v>71.861343640817921</v>
      </c>
      <c r="H79" s="5">
        <v>3074.5</v>
      </c>
      <c r="I79" s="5">
        <v>1135.9921400000001</v>
      </c>
      <c r="J79" s="5">
        <f t="shared" si="6"/>
        <v>36.948841762888279</v>
      </c>
      <c r="K79" s="5">
        <v>1580.81116</v>
      </c>
      <c r="L79" s="5">
        <f t="shared" si="7"/>
        <v>71.861343640817921</v>
      </c>
      <c r="M79" s="5">
        <v>326.0150000000001</v>
      </c>
    </row>
    <row r="80" spans="1:13" ht="63.75" x14ac:dyDescent="0.2">
      <c r="A80" s="4" t="s">
        <v>926</v>
      </c>
      <c r="B80" s="4" t="s">
        <v>855</v>
      </c>
      <c r="C80" s="5">
        <v>8</v>
      </c>
      <c r="D80" s="5">
        <v>12.7119</v>
      </c>
      <c r="E80" s="5">
        <f t="shared" si="4"/>
        <v>158.89875000000001</v>
      </c>
      <c r="F80" s="5">
        <v>5.8312200000000001</v>
      </c>
      <c r="G80" s="5" t="str">
        <f t="shared" si="5"/>
        <v>свыше 200</v>
      </c>
      <c r="H80" s="5">
        <v>8</v>
      </c>
      <c r="I80" s="5">
        <v>12.7119</v>
      </c>
      <c r="J80" s="5">
        <f t="shared" si="6"/>
        <v>158.89875000000001</v>
      </c>
      <c r="K80" s="5">
        <v>5.8312200000000001</v>
      </c>
      <c r="L80" s="5" t="str">
        <f t="shared" si="7"/>
        <v>свыше 200</v>
      </c>
      <c r="M80" s="5">
        <v>0.67440000000000033</v>
      </c>
    </row>
    <row r="81" spans="1:13" ht="25.5" x14ac:dyDescent="0.2">
      <c r="A81" s="4" t="s">
        <v>758</v>
      </c>
      <c r="B81" s="4" t="s">
        <v>715</v>
      </c>
      <c r="C81" s="5">
        <v>245924.45952</v>
      </c>
      <c r="D81" s="5">
        <v>190555.45373000001</v>
      </c>
      <c r="E81" s="5">
        <f t="shared" si="4"/>
        <v>77.485360383399737</v>
      </c>
      <c r="F81" s="5">
        <v>197265.0001</v>
      </c>
      <c r="G81" s="5">
        <f t="shared" si="5"/>
        <v>96.598714233848526</v>
      </c>
      <c r="H81" s="5">
        <v>128025.2</v>
      </c>
      <c r="I81" s="5">
        <v>97866.32329</v>
      </c>
      <c r="J81" s="5">
        <f t="shared" si="6"/>
        <v>76.443015351665139</v>
      </c>
      <c r="K81" s="5">
        <v>103414.52766000001</v>
      </c>
      <c r="L81" s="5">
        <f t="shared" si="7"/>
        <v>94.634985532940732</v>
      </c>
      <c r="M81" s="5">
        <v>11540.635829999999</v>
      </c>
    </row>
    <row r="82" spans="1:13" ht="51" x14ac:dyDescent="0.2">
      <c r="A82" s="4" t="s">
        <v>684</v>
      </c>
      <c r="B82" s="4" t="s">
        <v>1247</v>
      </c>
      <c r="C82" s="5">
        <v>116373.88387999999</v>
      </c>
      <c r="D82" s="5">
        <v>91308.102910000001</v>
      </c>
      <c r="E82" s="5">
        <f t="shared" si="4"/>
        <v>78.460991302956941</v>
      </c>
      <c r="F82" s="5">
        <v>92626.805439999996</v>
      </c>
      <c r="G82" s="5">
        <f t="shared" si="5"/>
        <v>98.576327312881148</v>
      </c>
      <c r="H82" s="5"/>
      <c r="I82" s="5"/>
      <c r="J82" s="5"/>
      <c r="K82" s="5"/>
      <c r="L82" s="5"/>
      <c r="M82" s="5"/>
    </row>
    <row r="83" spans="1:13" ht="89.25" x14ac:dyDescent="0.2">
      <c r="A83" s="4" t="s">
        <v>257</v>
      </c>
      <c r="B83" s="4" t="s">
        <v>142</v>
      </c>
      <c r="C83" s="5">
        <v>116373.88387999999</v>
      </c>
      <c r="D83" s="5">
        <v>91308.102910000001</v>
      </c>
      <c r="E83" s="5">
        <f t="shared" si="4"/>
        <v>78.460991302956941</v>
      </c>
      <c r="F83" s="5">
        <v>92626.805439999996</v>
      </c>
      <c r="G83" s="5">
        <f t="shared" si="5"/>
        <v>98.576327312881148</v>
      </c>
      <c r="H83" s="5"/>
      <c r="I83" s="5"/>
      <c r="J83" s="5"/>
      <c r="K83" s="5"/>
      <c r="L83" s="5"/>
      <c r="M83" s="5"/>
    </row>
    <row r="84" spans="1:13" ht="89.25" x14ac:dyDescent="0.2">
      <c r="A84" s="4" t="s">
        <v>1020</v>
      </c>
      <c r="B84" s="4" t="s">
        <v>1153</v>
      </c>
      <c r="C84" s="5">
        <v>370.37563999999998</v>
      </c>
      <c r="D84" s="5">
        <v>237.62753000000001</v>
      </c>
      <c r="E84" s="5">
        <f t="shared" si="4"/>
        <v>64.158520252573851</v>
      </c>
      <c r="F84" s="5">
        <v>226.767</v>
      </c>
      <c r="G84" s="5">
        <f t="shared" si="5"/>
        <v>104.78929032883974</v>
      </c>
      <c r="H84" s="5"/>
      <c r="I84" s="5"/>
      <c r="J84" s="5"/>
      <c r="K84" s="5"/>
      <c r="L84" s="5"/>
      <c r="M84" s="5"/>
    </row>
    <row r="85" spans="1:13" ht="153" x14ac:dyDescent="0.2">
      <c r="A85" s="4" t="s">
        <v>813</v>
      </c>
      <c r="B85" s="4" t="s">
        <v>773</v>
      </c>
      <c r="C85" s="5">
        <v>370.37563999999998</v>
      </c>
      <c r="D85" s="5">
        <v>237.62753000000001</v>
      </c>
      <c r="E85" s="5">
        <f t="shared" si="4"/>
        <v>64.158520252573851</v>
      </c>
      <c r="F85" s="5">
        <v>226.767</v>
      </c>
      <c r="G85" s="5">
        <f t="shared" si="5"/>
        <v>104.78929032883974</v>
      </c>
      <c r="H85" s="5"/>
      <c r="I85" s="5"/>
      <c r="J85" s="5"/>
      <c r="K85" s="5"/>
      <c r="L85" s="5"/>
      <c r="M85" s="5"/>
    </row>
    <row r="86" spans="1:13" ht="127.5" x14ac:dyDescent="0.2">
      <c r="A86" s="4" t="s">
        <v>115</v>
      </c>
      <c r="B86" s="4" t="s">
        <v>333</v>
      </c>
      <c r="C86" s="5">
        <v>5820</v>
      </c>
      <c r="D86" s="5">
        <v>7025</v>
      </c>
      <c r="E86" s="5">
        <f t="shared" si="4"/>
        <v>120.70446735395188</v>
      </c>
      <c r="F86" s="5">
        <v>6396.98</v>
      </c>
      <c r="G86" s="5">
        <f t="shared" si="5"/>
        <v>109.81744510690983</v>
      </c>
      <c r="H86" s="5">
        <v>5820</v>
      </c>
      <c r="I86" s="5">
        <v>7025</v>
      </c>
      <c r="J86" s="5">
        <f t="shared" si="6"/>
        <v>120.70446735395188</v>
      </c>
      <c r="K86" s="5">
        <v>6396.98</v>
      </c>
      <c r="L86" s="5">
        <f t="shared" si="7"/>
        <v>109.81744510690983</v>
      </c>
      <c r="M86" s="5">
        <v>446.35000000000036</v>
      </c>
    </row>
    <row r="87" spans="1:13" ht="76.5" x14ac:dyDescent="0.2">
      <c r="A87" s="4" t="s">
        <v>467</v>
      </c>
      <c r="B87" s="4" t="s">
        <v>173</v>
      </c>
      <c r="C87" s="5">
        <v>123360.2</v>
      </c>
      <c r="D87" s="5">
        <v>91984.723289999994</v>
      </c>
      <c r="E87" s="5">
        <f t="shared" si="4"/>
        <v>74.565964784428047</v>
      </c>
      <c r="F87" s="5">
        <v>98014.447660000005</v>
      </c>
      <c r="G87" s="5">
        <f t="shared" si="5"/>
        <v>93.84812697112126</v>
      </c>
      <c r="H87" s="5">
        <v>122205.2</v>
      </c>
      <c r="I87" s="5">
        <v>90841.32329</v>
      </c>
      <c r="J87" s="5">
        <f t="shared" si="6"/>
        <v>74.335071903650586</v>
      </c>
      <c r="K87" s="5">
        <v>97017.547659999997</v>
      </c>
      <c r="L87" s="5">
        <f t="shared" si="7"/>
        <v>93.633910030745469</v>
      </c>
      <c r="M87" s="5">
        <v>11094.285829999993</v>
      </c>
    </row>
    <row r="88" spans="1:13" ht="178.5" x14ac:dyDescent="0.2">
      <c r="A88" s="4" t="s">
        <v>71</v>
      </c>
      <c r="B88" s="4" t="s">
        <v>280</v>
      </c>
      <c r="C88" s="5">
        <v>1568</v>
      </c>
      <c r="D88" s="5">
        <v>735.76</v>
      </c>
      <c r="E88" s="5">
        <f t="shared" si="4"/>
        <v>46.923469387755098</v>
      </c>
      <c r="F88" s="5">
        <v>1179.2425000000001</v>
      </c>
      <c r="G88" s="5">
        <f t="shared" si="5"/>
        <v>62.39259524652477</v>
      </c>
      <c r="H88" s="5">
        <v>1568</v>
      </c>
      <c r="I88" s="5">
        <v>735.76</v>
      </c>
      <c r="J88" s="5">
        <f t="shared" si="6"/>
        <v>46.923469387755098</v>
      </c>
      <c r="K88" s="5">
        <v>1179.2425000000001</v>
      </c>
      <c r="L88" s="5">
        <f t="shared" si="7"/>
        <v>62.39259524652477</v>
      </c>
      <c r="M88" s="5">
        <v>7.1000000000000227</v>
      </c>
    </row>
    <row r="89" spans="1:13" ht="76.5" x14ac:dyDescent="0.2">
      <c r="A89" s="4" t="s">
        <v>230</v>
      </c>
      <c r="B89" s="4" t="s">
        <v>661</v>
      </c>
      <c r="C89" s="5">
        <v>77200</v>
      </c>
      <c r="D89" s="5">
        <v>51263.32329</v>
      </c>
      <c r="E89" s="5">
        <f t="shared" si="4"/>
        <v>66.403268510362693</v>
      </c>
      <c r="F89" s="5">
        <v>59793.192049999998</v>
      </c>
      <c r="G89" s="5">
        <f t="shared" si="5"/>
        <v>85.734381344171766</v>
      </c>
      <c r="H89" s="5">
        <v>77200</v>
      </c>
      <c r="I89" s="5">
        <v>51263.32329</v>
      </c>
      <c r="J89" s="5">
        <f t="shared" si="6"/>
        <v>66.403268510362693</v>
      </c>
      <c r="K89" s="5">
        <v>59793.192049999998</v>
      </c>
      <c r="L89" s="5">
        <f t="shared" si="7"/>
        <v>85.734381344171766</v>
      </c>
      <c r="M89" s="5">
        <v>5510.3883300000016</v>
      </c>
    </row>
    <row r="90" spans="1:13" ht="114.75" x14ac:dyDescent="0.2">
      <c r="A90" s="4" t="s">
        <v>416</v>
      </c>
      <c r="B90" s="4" t="s">
        <v>1172</v>
      </c>
      <c r="C90" s="5">
        <v>25392.5</v>
      </c>
      <c r="D90" s="5">
        <v>19759.75</v>
      </c>
      <c r="E90" s="5">
        <f t="shared" si="4"/>
        <v>77.817268878605887</v>
      </c>
      <c r="F90" s="5">
        <v>19956.420099999999</v>
      </c>
      <c r="G90" s="5">
        <f t="shared" si="5"/>
        <v>99.01450210501433</v>
      </c>
      <c r="H90" s="5">
        <v>25392.5</v>
      </c>
      <c r="I90" s="5">
        <v>19759.75</v>
      </c>
      <c r="J90" s="5">
        <f t="shared" si="6"/>
        <v>77.817268878605887</v>
      </c>
      <c r="K90" s="5">
        <v>19956.420099999999</v>
      </c>
      <c r="L90" s="5">
        <f t="shared" si="7"/>
        <v>99.01450210501433</v>
      </c>
      <c r="M90" s="5">
        <v>3495.5</v>
      </c>
    </row>
    <row r="91" spans="1:13" ht="153" x14ac:dyDescent="0.2">
      <c r="A91" s="4" t="s">
        <v>381</v>
      </c>
      <c r="B91" s="4" t="s">
        <v>232</v>
      </c>
      <c r="C91" s="5">
        <v>25392.5</v>
      </c>
      <c r="D91" s="5">
        <v>19759.75</v>
      </c>
      <c r="E91" s="5">
        <f t="shared" si="4"/>
        <v>77.817268878605887</v>
      </c>
      <c r="F91" s="5">
        <v>19956.420099999999</v>
      </c>
      <c r="G91" s="5">
        <f t="shared" si="5"/>
        <v>99.01450210501433</v>
      </c>
      <c r="H91" s="5">
        <v>25392.5</v>
      </c>
      <c r="I91" s="5">
        <v>19759.75</v>
      </c>
      <c r="J91" s="5">
        <f t="shared" si="6"/>
        <v>77.817268878605887</v>
      </c>
      <c r="K91" s="5">
        <v>19956.420099999999</v>
      </c>
      <c r="L91" s="5">
        <f t="shared" si="7"/>
        <v>99.01450210501433</v>
      </c>
      <c r="M91" s="5">
        <v>3495.5</v>
      </c>
    </row>
    <row r="92" spans="1:13" ht="51" x14ac:dyDescent="0.2">
      <c r="A92" s="4" t="s">
        <v>667</v>
      </c>
      <c r="B92" s="4" t="s">
        <v>634</v>
      </c>
      <c r="C92" s="5">
        <v>4662.8999999999996</v>
      </c>
      <c r="D92" s="5">
        <v>4087.86</v>
      </c>
      <c r="E92" s="5">
        <f t="shared" si="4"/>
        <v>87.667760406613908</v>
      </c>
      <c r="F92" s="5">
        <v>3328.6190000000001</v>
      </c>
      <c r="G92" s="5">
        <f t="shared" si="5"/>
        <v>122.8094894609446</v>
      </c>
      <c r="H92" s="5">
        <v>4662.8999999999996</v>
      </c>
      <c r="I92" s="5">
        <v>4087.86</v>
      </c>
      <c r="J92" s="5">
        <f t="shared" si="6"/>
        <v>87.667760406613908</v>
      </c>
      <c r="K92" s="5">
        <v>3328.6190000000001</v>
      </c>
      <c r="L92" s="5">
        <f t="shared" si="7"/>
        <v>122.8094894609446</v>
      </c>
      <c r="M92" s="5">
        <v>420.32500000000027</v>
      </c>
    </row>
    <row r="93" spans="1:13" ht="140.25" x14ac:dyDescent="0.2">
      <c r="A93" s="4" t="s">
        <v>242</v>
      </c>
      <c r="B93" s="4" t="s">
        <v>1033</v>
      </c>
      <c r="C93" s="5">
        <v>145</v>
      </c>
      <c r="D93" s="5">
        <v>97.6</v>
      </c>
      <c r="E93" s="5">
        <f t="shared" si="4"/>
        <v>67.310344827586192</v>
      </c>
      <c r="F93" s="5">
        <v>58.4</v>
      </c>
      <c r="G93" s="5">
        <f t="shared" si="5"/>
        <v>167.12328767123287</v>
      </c>
      <c r="H93" s="5"/>
      <c r="I93" s="5"/>
      <c r="J93" s="5"/>
      <c r="K93" s="5"/>
      <c r="L93" s="5"/>
      <c r="M93" s="5"/>
    </row>
    <row r="94" spans="1:13" ht="76.5" x14ac:dyDescent="0.2">
      <c r="A94" s="4" t="s">
        <v>447</v>
      </c>
      <c r="B94" s="4" t="s">
        <v>263</v>
      </c>
      <c r="C94" s="5"/>
      <c r="D94" s="5"/>
      <c r="E94" s="5" t="str">
        <f t="shared" si="4"/>
        <v xml:space="preserve"> </v>
      </c>
      <c r="F94" s="5">
        <v>3.5</v>
      </c>
      <c r="G94" s="5" t="str">
        <f t="shared" si="5"/>
        <v/>
      </c>
      <c r="H94" s="5"/>
      <c r="I94" s="5"/>
      <c r="J94" s="5"/>
      <c r="K94" s="5"/>
      <c r="L94" s="5"/>
      <c r="M94" s="5"/>
    </row>
    <row r="95" spans="1:13" ht="242.25" x14ac:dyDescent="0.2">
      <c r="A95" s="4" t="s">
        <v>52</v>
      </c>
      <c r="B95" s="4" t="s">
        <v>118</v>
      </c>
      <c r="C95" s="5">
        <v>40</v>
      </c>
      <c r="D95" s="5">
        <v>48</v>
      </c>
      <c r="E95" s="5">
        <f t="shared" si="4"/>
        <v>120</v>
      </c>
      <c r="F95" s="5">
        <v>52</v>
      </c>
      <c r="G95" s="5">
        <f t="shared" si="5"/>
        <v>92.307692307692307</v>
      </c>
      <c r="H95" s="5"/>
      <c r="I95" s="5"/>
      <c r="J95" s="5"/>
      <c r="K95" s="5"/>
      <c r="L95" s="5"/>
      <c r="M95" s="5"/>
    </row>
    <row r="96" spans="1:13" ht="127.5" x14ac:dyDescent="0.2">
      <c r="A96" s="4" t="s">
        <v>1030</v>
      </c>
      <c r="B96" s="4" t="s">
        <v>197</v>
      </c>
      <c r="C96" s="5">
        <v>10752</v>
      </c>
      <c r="D96" s="5">
        <v>13279.955</v>
      </c>
      <c r="E96" s="5">
        <f t="shared" si="4"/>
        <v>123.51148623511905</v>
      </c>
      <c r="F96" s="5">
        <v>10638.37401</v>
      </c>
      <c r="G96" s="5">
        <f t="shared" si="5"/>
        <v>124.83068359428735</v>
      </c>
      <c r="H96" s="5">
        <v>10752</v>
      </c>
      <c r="I96" s="5">
        <v>13279.955</v>
      </c>
      <c r="J96" s="5">
        <f t="shared" si="6"/>
        <v>123.51148623511905</v>
      </c>
      <c r="K96" s="5">
        <v>10638.37401</v>
      </c>
      <c r="L96" s="5">
        <f t="shared" si="7"/>
        <v>124.83068359428735</v>
      </c>
      <c r="M96" s="5">
        <v>1323.2474999999995</v>
      </c>
    </row>
    <row r="97" spans="1:13" ht="165.75" x14ac:dyDescent="0.2">
      <c r="A97" s="4" t="s">
        <v>322</v>
      </c>
      <c r="B97" s="4" t="s">
        <v>799</v>
      </c>
      <c r="C97" s="5">
        <v>2340</v>
      </c>
      <c r="D97" s="5">
        <v>7287.5749999999998</v>
      </c>
      <c r="E97" s="5" t="str">
        <f t="shared" si="4"/>
        <v>свыше 200</v>
      </c>
      <c r="F97" s="5">
        <v>4465.4240099999997</v>
      </c>
      <c r="G97" s="5">
        <f t="shared" si="5"/>
        <v>163.20006753401231</v>
      </c>
      <c r="H97" s="5">
        <v>2340</v>
      </c>
      <c r="I97" s="5">
        <v>7287.5749999999998</v>
      </c>
      <c r="J97" s="5" t="str">
        <f t="shared" si="6"/>
        <v>свыше 200</v>
      </c>
      <c r="K97" s="5">
        <v>4465.4240099999997</v>
      </c>
      <c r="L97" s="5">
        <f t="shared" si="7"/>
        <v>163.20006753401231</v>
      </c>
      <c r="M97" s="5">
        <v>872.19750000000022</v>
      </c>
    </row>
    <row r="98" spans="1:13" ht="369.75" x14ac:dyDescent="0.2">
      <c r="A98" s="4" t="s">
        <v>1002</v>
      </c>
      <c r="B98" s="4" t="s">
        <v>228</v>
      </c>
      <c r="C98" s="5">
        <v>8412</v>
      </c>
      <c r="D98" s="5">
        <v>5992.38</v>
      </c>
      <c r="E98" s="5">
        <f t="shared" si="4"/>
        <v>71.23609129814551</v>
      </c>
      <c r="F98" s="5">
        <v>6172.95</v>
      </c>
      <c r="G98" s="5">
        <f t="shared" si="5"/>
        <v>97.074818360751351</v>
      </c>
      <c r="H98" s="5">
        <v>8412</v>
      </c>
      <c r="I98" s="5">
        <v>5992.38</v>
      </c>
      <c r="J98" s="5">
        <f t="shared" si="6"/>
        <v>71.23609129814551</v>
      </c>
      <c r="K98" s="5">
        <v>6172.95</v>
      </c>
      <c r="L98" s="5">
        <f t="shared" si="7"/>
        <v>97.074818360751351</v>
      </c>
      <c r="M98" s="5">
        <v>451.05000000000018</v>
      </c>
    </row>
    <row r="99" spans="1:13" ht="51" x14ac:dyDescent="0.2">
      <c r="A99" s="4" t="s">
        <v>1176</v>
      </c>
      <c r="B99" s="4" t="s">
        <v>807</v>
      </c>
      <c r="C99" s="5">
        <v>970</v>
      </c>
      <c r="D99" s="5">
        <v>985</v>
      </c>
      <c r="E99" s="5">
        <f t="shared" si="4"/>
        <v>101.54639175257731</v>
      </c>
      <c r="F99" s="5">
        <v>883</v>
      </c>
      <c r="G99" s="5">
        <f t="shared" si="5"/>
        <v>111.55152887882221</v>
      </c>
      <c r="H99" s="5"/>
      <c r="I99" s="5"/>
      <c r="J99" s="5"/>
      <c r="K99" s="5"/>
      <c r="L99" s="5"/>
      <c r="M99" s="5"/>
    </row>
    <row r="100" spans="1:13" ht="267.75" x14ac:dyDescent="0.2">
      <c r="A100" s="4" t="s">
        <v>828</v>
      </c>
      <c r="B100" s="4" t="s">
        <v>784</v>
      </c>
      <c r="C100" s="5">
        <v>4.8</v>
      </c>
      <c r="D100" s="5">
        <v>3.2</v>
      </c>
      <c r="E100" s="5">
        <f t="shared" si="4"/>
        <v>66.666666666666671</v>
      </c>
      <c r="F100" s="5">
        <v>1.6</v>
      </c>
      <c r="G100" s="5">
        <f t="shared" si="5"/>
        <v>200</v>
      </c>
      <c r="H100" s="5">
        <v>4.8</v>
      </c>
      <c r="I100" s="5">
        <v>3.2</v>
      </c>
      <c r="J100" s="5">
        <f t="shared" si="6"/>
        <v>66.666666666666671</v>
      </c>
      <c r="K100" s="5">
        <v>1.6</v>
      </c>
      <c r="L100" s="5">
        <f t="shared" si="7"/>
        <v>200</v>
      </c>
      <c r="M100" s="5"/>
    </row>
    <row r="101" spans="1:13" ht="114.75" x14ac:dyDescent="0.2">
      <c r="A101" s="4" t="s">
        <v>433</v>
      </c>
      <c r="B101" s="4" t="s">
        <v>782</v>
      </c>
      <c r="C101" s="5">
        <v>480</v>
      </c>
      <c r="D101" s="5">
        <v>188.8</v>
      </c>
      <c r="E101" s="5">
        <f t="shared" si="4"/>
        <v>39.333333333333336</v>
      </c>
      <c r="F101" s="5">
        <v>166.4</v>
      </c>
      <c r="G101" s="5">
        <f t="shared" si="5"/>
        <v>113.46153846153845</v>
      </c>
      <c r="H101" s="5">
        <v>480</v>
      </c>
      <c r="I101" s="5">
        <v>176</v>
      </c>
      <c r="J101" s="5">
        <f t="shared" si="6"/>
        <v>36.666666666666664</v>
      </c>
      <c r="K101" s="5">
        <v>166.4</v>
      </c>
      <c r="L101" s="5">
        <f t="shared" si="7"/>
        <v>105.76923076923077</v>
      </c>
      <c r="M101" s="5">
        <v>44.800000000000011</v>
      </c>
    </row>
    <row r="102" spans="1:13" ht="178.5" x14ac:dyDescent="0.2">
      <c r="A102" s="4" t="s">
        <v>395</v>
      </c>
      <c r="B102" s="4" t="s">
        <v>992</v>
      </c>
      <c r="C102" s="5">
        <v>480</v>
      </c>
      <c r="D102" s="5">
        <v>176</v>
      </c>
      <c r="E102" s="5">
        <f t="shared" si="4"/>
        <v>36.666666666666664</v>
      </c>
      <c r="F102" s="5">
        <v>166.4</v>
      </c>
      <c r="G102" s="5">
        <f t="shared" si="5"/>
        <v>105.76923076923077</v>
      </c>
      <c r="H102" s="5">
        <v>480</v>
      </c>
      <c r="I102" s="5">
        <v>176</v>
      </c>
      <c r="J102" s="5">
        <f t="shared" si="6"/>
        <v>36.666666666666664</v>
      </c>
      <c r="K102" s="5">
        <v>166.4</v>
      </c>
      <c r="L102" s="5">
        <f t="shared" si="7"/>
        <v>105.76923076923077</v>
      </c>
      <c r="M102" s="5">
        <v>44.800000000000011</v>
      </c>
    </row>
    <row r="103" spans="1:13" ht="153" x14ac:dyDescent="0.2">
      <c r="A103" s="4" t="s">
        <v>1070</v>
      </c>
      <c r="B103" s="4" t="s">
        <v>298</v>
      </c>
      <c r="C103" s="5"/>
      <c r="D103" s="5">
        <v>12.8</v>
      </c>
      <c r="E103" s="5" t="str">
        <f t="shared" si="4"/>
        <v xml:space="preserve"> </v>
      </c>
      <c r="F103" s="5"/>
      <c r="G103" s="5" t="str">
        <f t="shared" si="5"/>
        <v xml:space="preserve"> </v>
      </c>
      <c r="H103" s="5"/>
      <c r="I103" s="5"/>
      <c r="J103" s="5" t="str">
        <f t="shared" si="6"/>
        <v xml:space="preserve"> </v>
      </c>
      <c r="K103" s="5"/>
      <c r="L103" s="5" t="str">
        <f t="shared" si="7"/>
        <v xml:space="preserve"> </v>
      </c>
      <c r="M103" s="5"/>
    </row>
    <row r="104" spans="1:13" ht="63.75" x14ac:dyDescent="0.2">
      <c r="A104" s="4" t="s">
        <v>1011</v>
      </c>
      <c r="B104" s="4" t="s">
        <v>1006</v>
      </c>
      <c r="C104" s="5">
        <v>210</v>
      </c>
      <c r="D104" s="5"/>
      <c r="E104" s="5" t="str">
        <f t="shared" si="4"/>
        <v/>
      </c>
      <c r="F104" s="5">
        <v>234.5</v>
      </c>
      <c r="G104" s="5" t="str">
        <f t="shared" si="5"/>
        <v/>
      </c>
      <c r="H104" s="5">
        <v>210</v>
      </c>
      <c r="I104" s="5"/>
      <c r="J104" s="5" t="str">
        <f t="shared" si="6"/>
        <v/>
      </c>
      <c r="K104" s="5">
        <v>234.5</v>
      </c>
      <c r="L104" s="5" t="str">
        <f t="shared" si="7"/>
        <v/>
      </c>
      <c r="M104" s="5"/>
    </row>
    <row r="105" spans="1:13" ht="153" x14ac:dyDescent="0.2">
      <c r="A105" s="4" t="s">
        <v>977</v>
      </c>
      <c r="B105" s="4" t="s">
        <v>461</v>
      </c>
      <c r="C105" s="5">
        <v>210</v>
      </c>
      <c r="D105" s="5"/>
      <c r="E105" s="5" t="str">
        <f t="shared" si="4"/>
        <v/>
      </c>
      <c r="F105" s="5">
        <v>234.5</v>
      </c>
      <c r="G105" s="5" t="str">
        <f t="shared" si="5"/>
        <v/>
      </c>
      <c r="H105" s="5">
        <v>210</v>
      </c>
      <c r="I105" s="5"/>
      <c r="J105" s="5" t="str">
        <f t="shared" si="6"/>
        <v/>
      </c>
      <c r="K105" s="5">
        <v>234.5</v>
      </c>
      <c r="L105" s="5" t="str">
        <f t="shared" si="7"/>
        <v/>
      </c>
      <c r="M105" s="5"/>
    </row>
    <row r="106" spans="1:13" ht="127.5" x14ac:dyDescent="0.2">
      <c r="A106" s="4" t="s">
        <v>802</v>
      </c>
      <c r="B106" s="4" t="s">
        <v>817</v>
      </c>
      <c r="C106" s="5">
        <v>120</v>
      </c>
      <c r="D106" s="5"/>
      <c r="E106" s="5" t="str">
        <f t="shared" si="4"/>
        <v/>
      </c>
      <c r="F106" s="5">
        <v>163.19999999999999</v>
      </c>
      <c r="G106" s="5" t="str">
        <f t="shared" si="5"/>
        <v/>
      </c>
      <c r="H106" s="5">
        <v>120</v>
      </c>
      <c r="I106" s="5"/>
      <c r="J106" s="5" t="str">
        <f t="shared" si="6"/>
        <v/>
      </c>
      <c r="K106" s="5">
        <v>163.19999999999999</v>
      </c>
      <c r="L106" s="5" t="str">
        <f t="shared" si="7"/>
        <v/>
      </c>
      <c r="M106" s="5"/>
    </row>
    <row r="107" spans="1:13" ht="165.75" x14ac:dyDescent="0.2">
      <c r="A107" s="4" t="s">
        <v>192</v>
      </c>
      <c r="B107" s="4" t="s">
        <v>1082</v>
      </c>
      <c r="C107" s="5">
        <v>120</v>
      </c>
      <c r="D107" s="5"/>
      <c r="E107" s="5" t="str">
        <f t="shared" si="4"/>
        <v/>
      </c>
      <c r="F107" s="5">
        <v>163.19999999999999</v>
      </c>
      <c r="G107" s="5" t="str">
        <f t="shared" si="5"/>
        <v/>
      </c>
      <c r="H107" s="5">
        <v>120</v>
      </c>
      <c r="I107" s="5"/>
      <c r="J107" s="5" t="str">
        <f t="shared" si="6"/>
        <v/>
      </c>
      <c r="K107" s="5">
        <v>163.19999999999999</v>
      </c>
      <c r="L107" s="5" t="str">
        <f t="shared" si="7"/>
        <v/>
      </c>
      <c r="M107" s="5"/>
    </row>
    <row r="108" spans="1:13" ht="51" x14ac:dyDescent="0.2">
      <c r="A108" s="4" t="s">
        <v>660</v>
      </c>
      <c r="B108" s="4" t="s">
        <v>570</v>
      </c>
      <c r="C108" s="5"/>
      <c r="D108" s="5">
        <v>26.475000000000001</v>
      </c>
      <c r="E108" s="5" t="str">
        <f t="shared" si="4"/>
        <v xml:space="preserve"> </v>
      </c>
      <c r="F108" s="5"/>
      <c r="G108" s="5" t="str">
        <f t="shared" si="5"/>
        <v xml:space="preserve"> </v>
      </c>
      <c r="H108" s="5"/>
      <c r="I108" s="5">
        <v>26.475000000000001</v>
      </c>
      <c r="J108" s="5" t="str">
        <f t="shared" si="6"/>
        <v xml:space="preserve"> </v>
      </c>
      <c r="K108" s="5"/>
      <c r="L108" s="5" t="str">
        <f t="shared" si="7"/>
        <v xml:space="preserve"> </v>
      </c>
      <c r="M108" s="5">
        <v>2.9250000000000007</v>
      </c>
    </row>
    <row r="109" spans="1:13" ht="165.75" x14ac:dyDescent="0.2">
      <c r="A109" s="4" t="s">
        <v>422</v>
      </c>
      <c r="B109" s="4" t="s">
        <v>387</v>
      </c>
      <c r="C109" s="5">
        <v>1060</v>
      </c>
      <c r="D109" s="5">
        <v>954</v>
      </c>
      <c r="E109" s="5">
        <f t="shared" si="4"/>
        <v>90</v>
      </c>
      <c r="F109" s="5">
        <v>721</v>
      </c>
      <c r="G109" s="5">
        <f t="shared" si="5"/>
        <v>132.31622746185855</v>
      </c>
      <c r="H109" s="5">
        <v>1060</v>
      </c>
      <c r="I109" s="5">
        <v>954</v>
      </c>
      <c r="J109" s="5">
        <f t="shared" si="6"/>
        <v>90</v>
      </c>
      <c r="K109" s="5">
        <v>721</v>
      </c>
      <c r="L109" s="5">
        <f t="shared" si="7"/>
        <v>132.31622746185855</v>
      </c>
      <c r="M109" s="5">
        <v>210</v>
      </c>
    </row>
    <row r="110" spans="1:13" ht="165.75" x14ac:dyDescent="0.2">
      <c r="A110" s="4" t="s">
        <v>610</v>
      </c>
      <c r="B110" s="4" t="s">
        <v>1141</v>
      </c>
      <c r="C110" s="5">
        <v>245</v>
      </c>
      <c r="D110" s="5">
        <v>180</v>
      </c>
      <c r="E110" s="5">
        <f t="shared" si="4"/>
        <v>73.469387755102048</v>
      </c>
      <c r="F110" s="5">
        <v>310</v>
      </c>
      <c r="G110" s="5">
        <f t="shared" si="5"/>
        <v>58.064516129032263</v>
      </c>
      <c r="H110" s="5">
        <v>245</v>
      </c>
      <c r="I110" s="5">
        <v>180</v>
      </c>
      <c r="J110" s="5">
        <f t="shared" si="6"/>
        <v>73.469387755102048</v>
      </c>
      <c r="K110" s="5">
        <v>310</v>
      </c>
      <c r="L110" s="5">
        <f t="shared" si="7"/>
        <v>58.064516129032263</v>
      </c>
      <c r="M110" s="5">
        <v>20</v>
      </c>
    </row>
    <row r="111" spans="1:13" ht="114.75" x14ac:dyDescent="0.2">
      <c r="A111" s="4" t="s">
        <v>673</v>
      </c>
      <c r="B111" s="4" t="s">
        <v>569</v>
      </c>
      <c r="C111" s="5">
        <v>510</v>
      </c>
      <c r="D111" s="5">
        <v>375</v>
      </c>
      <c r="E111" s="5">
        <f t="shared" si="4"/>
        <v>73.529411764705884</v>
      </c>
      <c r="F111" s="5">
        <v>525</v>
      </c>
      <c r="G111" s="5">
        <f t="shared" si="5"/>
        <v>71.428571428571431</v>
      </c>
      <c r="H111" s="5">
        <v>510</v>
      </c>
      <c r="I111" s="5">
        <v>375</v>
      </c>
      <c r="J111" s="5">
        <f t="shared" si="6"/>
        <v>73.529411764705884</v>
      </c>
      <c r="K111" s="5">
        <v>525</v>
      </c>
      <c r="L111" s="5">
        <f t="shared" si="7"/>
        <v>71.428571428571431</v>
      </c>
      <c r="M111" s="5">
        <v>60</v>
      </c>
    </row>
    <row r="112" spans="1:13" ht="76.5" x14ac:dyDescent="0.2">
      <c r="A112" s="4" t="s">
        <v>225</v>
      </c>
      <c r="B112" s="4" t="s">
        <v>471</v>
      </c>
      <c r="C112" s="5">
        <v>38.393909999999998</v>
      </c>
      <c r="D112" s="5">
        <v>232.49664999999999</v>
      </c>
      <c r="E112" s="5" t="str">
        <f t="shared" si="4"/>
        <v>свыше 200</v>
      </c>
      <c r="F112" s="5">
        <v>49.56391</v>
      </c>
      <c r="G112" s="5" t="str">
        <f t="shared" si="5"/>
        <v>свыше 200</v>
      </c>
      <c r="H112" s="5">
        <v>24</v>
      </c>
      <c r="I112" s="5">
        <v>87.269869999999997</v>
      </c>
      <c r="J112" s="5" t="str">
        <f t="shared" si="6"/>
        <v>свыше 200</v>
      </c>
      <c r="K112" s="5">
        <v>12.669930000000001</v>
      </c>
      <c r="L112" s="5" t="str">
        <f t="shared" si="7"/>
        <v>свыше 200</v>
      </c>
      <c r="M112" s="5">
        <v>66.229079999999996</v>
      </c>
    </row>
    <row r="113" spans="1:13" ht="51" x14ac:dyDescent="0.2">
      <c r="A113" s="4" t="s">
        <v>1184</v>
      </c>
      <c r="B113" s="4" t="s">
        <v>1189</v>
      </c>
      <c r="C113" s="5">
        <v>2.8461799999999999</v>
      </c>
      <c r="D113" s="5">
        <v>18.036539999999999</v>
      </c>
      <c r="E113" s="5" t="str">
        <f t="shared" si="4"/>
        <v>свыше 200</v>
      </c>
      <c r="F113" s="5">
        <v>14.79487</v>
      </c>
      <c r="G113" s="5">
        <f t="shared" si="5"/>
        <v>121.91077042245048</v>
      </c>
      <c r="H113" s="5"/>
      <c r="I113" s="5"/>
      <c r="J113" s="5"/>
      <c r="K113" s="5"/>
      <c r="L113" s="5"/>
      <c r="M113" s="5"/>
    </row>
    <row r="114" spans="1:13" ht="89.25" x14ac:dyDescent="0.2">
      <c r="A114" s="4" t="s">
        <v>766</v>
      </c>
      <c r="B114" s="4" t="s">
        <v>559</v>
      </c>
      <c r="C114" s="5"/>
      <c r="D114" s="5">
        <v>15.19036</v>
      </c>
      <c r="E114" s="5" t="str">
        <f t="shared" si="4"/>
        <v xml:space="preserve"> </v>
      </c>
      <c r="F114" s="5">
        <v>13.83877</v>
      </c>
      <c r="G114" s="5">
        <f t="shared" si="5"/>
        <v>109.7666916929756</v>
      </c>
      <c r="H114" s="5"/>
      <c r="I114" s="5"/>
      <c r="J114" s="5"/>
      <c r="K114" s="5"/>
      <c r="L114" s="5"/>
      <c r="M114" s="5"/>
    </row>
    <row r="115" spans="1:13" ht="89.25" x14ac:dyDescent="0.2">
      <c r="A115" s="4" t="s">
        <v>795</v>
      </c>
      <c r="B115" s="4" t="s">
        <v>508</v>
      </c>
      <c r="C115" s="5">
        <v>2.8461799999999999</v>
      </c>
      <c r="D115" s="5">
        <v>2.8461799999999999</v>
      </c>
      <c r="E115" s="5">
        <f t="shared" si="4"/>
        <v>100</v>
      </c>
      <c r="F115" s="5">
        <v>0.95609999999999995</v>
      </c>
      <c r="G115" s="5" t="str">
        <f t="shared" si="5"/>
        <v>свыше 200</v>
      </c>
      <c r="H115" s="5"/>
      <c r="I115" s="5"/>
      <c r="J115" s="5"/>
      <c r="K115" s="5"/>
      <c r="L115" s="5"/>
      <c r="M115" s="5"/>
    </row>
    <row r="116" spans="1:13" ht="25.5" x14ac:dyDescent="0.2">
      <c r="A116" s="4" t="s">
        <v>1110</v>
      </c>
      <c r="B116" s="4" t="s">
        <v>851</v>
      </c>
      <c r="C116" s="5">
        <v>6</v>
      </c>
      <c r="D116" s="5">
        <v>2.3504900000000002</v>
      </c>
      <c r="E116" s="5">
        <f t="shared" si="4"/>
        <v>39.174833333333339</v>
      </c>
      <c r="F116" s="5">
        <v>2.1810100000000001</v>
      </c>
      <c r="G116" s="5">
        <f t="shared" si="5"/>
        <v>107.77071173447163</v>
      </c>
      <c r="H116" s="5">
        <v>6</v>
      </c>
      <c r="I116" s="5">
        <v>2.3504900000000002</v>
      </c>
      <c r="J116" s="5">
        <f t="shared" si="6"/>
        <v>39.174833333333339</v>
      </c>
      <c r="K116" s="5">
        <v>2.1810100000000001</v>
      </c>
      <c r="L116" s="5">
        <f t="shared" si="7"/>
        <v>107.77071173447163</v>
      </c>
      <c r="M116" s="5"/>
    </row>
    <row r="117" spans="1:13" ht="25.5" x14ac:dyDescent="0.2">
      <c r="A117" s="4" t="s">
        <v>889</v>
      </c>
      <c r="B117" s="4" t="s">
        <v>195</v>
      </c>
      <c r="C117" s="5">
        <v>3</v>
      </c>
      <c r="D117" s="5">
        <v>0.82376000000000005</v>
      </c>
      <c r="E117" s="5">
        <f t="shared" si="4"/>
        <v>27.458666666666669</v>
      </c>
      <c r="F117" s="5">
        <v>1.0727500000000001</v>
      </c>
      <c r="G117" s="5">
        <f t="shared" si="5"/>
        <v>76.789559543230013</v>
      </c>
      <c r="H117" s="5">
        <v>3</v>
      </c>
      <c r="I117" s="5">
        <v>0.82376000000000005</v>
      </c>
      <c r="J117" s="5">
        <f t="shared" si="6"/>
        <v>27.458666666666669</v>
      </c>
      <c r="K117" s="5">
        <v>1.0727500000000001</v>
      </c>
      <c r="L117" s="5">
        <f t="shared" si="7"/>
        <v>76.789559543230013</v>
      </c>
      <c r="M117" s="5"/>
    </row>
    <row r="118" spans="1:13" ht="25.5" x14ac:dyDescent="0.2">
      <c r="A118" s="4" t="s">
        <v>601</v>
      </c>
      <c r="B118" s="4" t="s">
        <v>1254</v>
      </c>
      <c r="C118" s="5">
        <v>3</v>
      </c>
      <c r="D118" s="5">
        <v>0.82376000000000005</v>
      </c>
      <c r="E118" s="5">
        <f t="shared" si="4"/>
        <v>27.458666666666669</v>
      </c>
      <c r="F118" s="5">
        <v>1.0727500000000001</v>
      </c>
      <c r="G118" s="5">
        <f t="shared" si="5"/>
        <v>76.789559543230013</v>
      </c>
      <c r="H118" s="5">
        <v>3</v>
      </c>
      <c r="I118" s="5">
        <v>0.82376000000000005</v>
      </c>
      <c r="J118" s="5">
        <f t="shared" si="6"/>
        <v>27.458666666666669</v>
      </c>
      <c r="K118" s="5">
        <v>1.0727500000000001</v>
      </c>
      <c r="L118" s="5">
        <f t="shared" si="7"/>
        <v>76.789559543230013</v>
      </c>
      <c r="M118" s="5"/>
    </row>
    <row r="119" spans="1:13" ht="38.25" x14ac:dyDescent="0.2">
      <c r="A119" s="4" t="s">
        <v>1064</v>
      </c>
      <c r="B119" s="4" t="s">
        <v>940</v>
      </c>
      <c r="C119" s="5">
        <v>3</v>
      </c>
      <c r="D119" s="5">
        <v>1.5267299999999999</v>
      </c>
      <c r="E119" s="5">
        <f t="shared" si="4"/>
        <v>50.890999999999998</v>
      </c>
      <c r="F119" s="5">
        <v>1.10826</v>
      </c>
      <c r="G119" s="5">
        <f t="shared" si="5"/>
        <v>137.75919008174975</v>
      </c>
      <c r="H119" s="5">
        <v>3</v>
      </c>
      <c r="I119" s="5">
        <v>1.5267299999999999</v>
      </c>
      <c r="J119" s="5">
        <f t="shared" si="6"/>
        <v>50.890999999999998</v>
      </c>
      <c r="K119" s="5">
        <v>1.10826</v>
      </c>
      <c r="L119" s="5">
        <f t="shared" si="7"/>
        <v>137.75919008174975</v>
      </c>
      <c r="M119" s="5"/>
    </row>
    <row r="120" spans="1:13" ht="153" x14ac:dyDescent="0.2">
      <c r="A120" s="4" t="s">
        <v>523</v>
      </c>
      <c r="B120" s="4" t="s">
        <v>68</v>
      </c>
      <c r="C120" s="5">
        <v>3</v>
      </c>
      <c r="D120" s="5">
        <v>1.5267299999999999</v>
      </c>
      <c r="E120" s="5">
        <f t="shared" si="4"/>
        <v>50.890999999999998</v>
      </c>
      <c r="F120" s="5">
        <v>1.10826</v>
      </c>
      <c r="G120" s="5">
        <f t="shared" si="5"/>
        <v>137.75919008174975</v>
      </c>
      <c r="H120" s="5">
        <v>3</v>
      </c>
      <c r="I120" s="5">
        <v>1.5267299999999999</v>
      </c>
      <c r="J120" s="5">
        <f t="shared" si="6"/>
        <v>50.890999999999998</v>
      </c>
      <c r="K120" s="5">
        <v>1.10826</v>
      </c>
      <c r="L120" s="5">
        <f t="shared" si="7"/>
        <v>137.75919008174975</v>
      </c>
      <c r="M120" s="5"/>
    </row>
    <row r="121" spans="1:13" ht="25.5" x14ac:dyDescent="0.2">
      <c r="A121" s="4" t="s">
        <v>669</v>
      </c>
      <c r="B121" s="4" t="s">
        <v>1196</v>
      </c>
      <c r="C121" s="5">
        <v>16</v>
      </c>
      <c r="D121" s="5">
        <v>111.14892999999999</v>
      </c>
      <c r="E121" s="5" t="str">
        <f t="shared" si="4"/>
        <v>свыше 200</v>
      </c>
      <c r="F121" s="5">
        <v>18.173629999999999</v>
      </c>
      <c r="G121" s="5" t="str">
        <f t="shared" si="5"/>
        <v>свыше 200</v>
      </c>
      <c r="H121" s="5">
        <v>16</v>
      </c>
      <c r="I121" s="5">
        <v>5.6836399999999996</v>
      </c>
      <c r="J121" s="5">
        <f t="shared" si="6"/>
        <v>35.522749999999995</v>
      </c>
      <c r="K121" s="5">
        <v>10.80475</v>
      </c>
      <c r="L121" s="5">
        <f t="shared" si="7"/>
        <v>52.603160646937688</v>
      </c>
      <c r="M121" s="5">
        <v>4.2909499999999996</v>
      </c>
    </row>
    <row r="122" spans="1:13" ht="25.5" x14ac:dyDescent="0.2">
      <c r="A122" s="4" t="s">
        <v>1112</v>
      </c>
      <c r="B122" s="4" t="s">
        <v>1265</v>
      </c>
      <c r="C122" s="5">
        <v>6</v>
      </c>
      <c r="D122" s="5">
        <v>0.98046999999999995</v>
      </c>
      <c r="E122" s="5">
        <f t="shared" si="4"/>
        <v>16.341166666666666</v>
      </c>
      <c r="F122" s="5">
        <v>15.07438</v>
      </c>
      <c r="G122" s="5">
        <f t="shared" si="5"/>
        <v>6.5042144353532283</v>
      </c>
      <c r="H122" s="5">
        <v>6</v>
      </c>
      <c r="I122" s="5">
        <v>0.49023</v>
      </c>
      <c r="J122" s="5">
        <f t="shared" si="6"/>
        <v>8.1705000000000005</v>
      </c>
      <c r="K122" s="5">
        <v>7.5370799999999996</v>
      </c>
      <c r="L122" s="5">
        <f t="shared" si="7"/>
        <v>6.5042430224967767</v>
      </c>
      <c r="M122" s="5">
        <v>0.25392999999999999</v>
      </c>
    </row>
    <row r="123" spans="1:13" ht="51" x14ac:dyDescent="0.2">
      <c r="A123" s="4" t="s">
        <v>735</v>
      </c>
      <c r="B123" s="4" t="s">
        <v>564</v>
      </c>
      <c r="C123" s="5"/>
      <c r="D123" s="5">
        <v>1.376E-2</v>
      </c>
      <c r="E123" s="5" t="str">
        <f t="shared" si="4"/>
        <v xml:space="preserve"> </v>
      </c>
      <c r="F123" s="5">
        <v>-2.47004</v>
      </c>
      <c r="G123" s="5" t="str">
        <f t="shared" si="5"/>
        <v/>
      </c>
      <c r="H123" s="5"/>
      <c r="I123" s="5">
        <v>1.376E-2</v>
      </c>
      <c r="J123" s="5" t="str">
        <f t="shared" si="6"/>
        <v xml:space="preserve"> </v>
      </c>
      <c r="K123" s="5">
        <v>-2.47004</v>
      </c>
      <c r="L123" s="5" t="str">
        <f t="shared" si="7"/>
        <v/>
      </c>
      <c r="M123" s="5"/>
    </row>
    <row r="124" spans="1:13" ht="25.5" x14ac:dyDescent="0.2">
      <c r="A124" s="4" t="s">
        <v>482</v>
      </c>
      <c r="B124" s="4" t="s">
        <v>98</v>
      </c>
      <c r="C124" s="5">
        <v>10</v>
      </c>
      <c r="D124" s="5">
        <v>5.1796499999999996</v>
      </c>
      <c r="E124" s="5">
        <f t="shared" si="4"/>
        <v>51.796500000000002</v>
      </c>
      <c r="F124" s="5">
        <v>5.7377099999999999</v>
      </c>
      <c r="G124" s="5">
        <f t="shared" si="5"/>
        <v>90.273820043187953</v>
      </c>
      <c r="H124" s="5">
        <v>10</v>
      </c>
      <c r="I124" s="5">
        <v>5.1796499999999996</v>
      </c>
      <c r="J124" s="5">
        <f t="shared" si="6"/>
        <v>51.796500000000002</v>
      </c>
      <c r="K124" s="5">
        <v>5.7377099999999999</v>
      </c>
      <c r="L124" s="5">
        <f t="shared" si="7"/>
        <v>90.273820043187953</v>
      </c>
      <c r="M124" s="5">
        <v>4.0370200000000001</v>
      </c>
    </row>
    <row r="125" spans="1:13" ht="38.25" x14ac:dyDescent="0.2">
      <c r="A125" s="4" t="s">
        <v>85</v>
      </c>
      <c r="B125" s="4" t="s">
        <v>1313</v>
      </c>
      <c r="C125" s="5"/>
      <c r="D125" s="5">
        <v>9.8820000000000005E-2</v>
      </c>
      <c r="E125" s="5" t="str">
        <f t="shared" si="4"/>
        <v xml:space="preserve"> </v>
      </c>
      <c r="F125" s="5">
        <v>1.3037799999999999</v>
      </c>
      <c r="G125" s="5">
        <f t="shared" si="5"/>
        <v>7.5794996088297113</v>
      </c>
      <c r="H125" s="5"/>
      <c r="I125" s="5"/>
      <c r="J125" s="5"/>
      <c r="K125" s="5"/>
      <c r="L125" s="5"/>
      <c r="M125" s="5"/>
    </row>
    <row r="126" spans="1:13" ht="38.25" x14ac:dyDescent="0.2">
      <c r="A126" s="4" t="s">
        <v>1179</v>
      </c>
      <c r="B126" s="4" t="s">
        <v>136</v>
      </c>
      <c r="C126" s="5"/>
      <c r="D126" s="5">
        <v>104.87623000000001</v>
      </c>
      <c r="E126" s="5" t="str">
        <f t="shared" si="4"/>
        <v xml:space="preserve"> </v>
      </c>
      <c r="F126" s="5">
        <v>-1.4722</v>
      </c>
      <c r="G126" s="5" t="str">
        <f t="shared" si="5"/>
        <v/>
      </c>
      <c r="H126" s="5"/>
      <c r="I126" s="5"/>
      <c r="J126" s="5"/>
      <c r="K126" s="5"/>
      <c r="L126" s="5"/>
      <c r="M126" s="5"/>
    </row>
    <row r="127" spans="1:13" ht="76.5" x14ac:dyDescent="0.2">
      <c r="A127" s="4" t="s">
        <v>931</v>
      </c>
      <c r="B127" s="4" t="s">
        <v>975</v>
      </c>
      <c r="C127" s="5"/>
      <c r="D127" s="5">
        <v>34.82058</v>
      </c>
      <c r="E127" s="5" t="str">
        <f t="shared" si="4"/>
        <v xml:space="preserve"> </v>
      </c>
      <c r="F127" s="5">
        <v>19.536940000000001</v>
      </c>
      <c r="G127" s="5">
        <f t="shared" si="5"/>
        <v>178.22944637184736</v>
      </c>
      <c r="H127" s="5"/>
      <c r="I127" s="5"/>
      <c r="J127" s="5"/>
      <c r="K127" s="5"/>
      <c r="L127" s="5"/>
      <c r="M127" s="5"/>
    </row>
    <row r="128" spans="1:13" ht="76.5" x14ac:dyDescent="0.2">
      <c r="A128" s="4" t="s">
        <v>407</v>
      </c>
      <c r="B128" s="4" t="s">
        <v>1057</v>
      </c>
      <c r="C128" s="5"/>
      <c r="D128" s="5"/>
      <c r="E128" s="5" t="str">
        <f t="shared" si="4"/>
        <v xml:space="preserve"> </v>
      </c>
      <c r="F128" s="5">
        <v>-0.22478999999999999</v>
      </c>
      <c r="G128" s="5" t="str">
        <f t="shared" si="5"/>
        <v/>
      </c>
      <c r="H128" s="5"/>
      <c r="I128" s="5"/>
      <c r="J128" s="5"/>
      <c r="K128" s="5"/>
      <c r="L128" s="5"/>
      <c r="M128" s="5"/>
    </row>
    <row r="129" spans="1:13" ht="76.5" x14ac:dyDescent="0.2">
      <c r="A129" s="4" t="s">
        <v>295</v>
      </c>
      <c r="B129" s="4" t="s">
        <v>959</v>
      </c>
      <c r="C129" s="5"/>
      <c r="D129" s="5">
        <v>70.05565</v>
      </c>
      <c r="E129" s="5" t="str">
        <f t="shared" si="4"/>
        <v xml:space="preserve"> </v>
      </c>
      <c r="F129" s="5">
        <v>-20.78435</v>
      </c>
      <c r="G129" s="5" t="str">
        <f t="shared" si="5"/>
        <v/>
      </c>
      <c r="H129" s="5"/>
      <c r="I129" s="5"/>
      <c r="J129" s="5"/>
      <c r="K129" s="5"/>
      <c r="L129" s="5"/>
      <c r="M129" s="5"/>
    </row>
    <row r="130" spans="1:13" ht="51" x14ac:dyDescent="0.2">
      <c r="A130" s="4" t="s">
        <v>13</v>
      </c>
      <c r="B130" s="4" t="s">
        <v>478</v>
      </c>
      <c r="C130" s="5">
        <v>3.2151399999999999</v>
      </c>
      <c r="D130" s="5">
        <v>98.777659999999997</v>
      </c>
      <c r="E130" s="5" t="str">
        <f t="shared" si="4"/>
        <v>свыше 200</v>
      </c>
      <c r="F130" s="5">
        <v>4.7769199999999996</v>
      </c>
      <c r="G130" s="5" t="str">
        <f t="shared" si="5"/>
        <v>свыше 200</v>
      </c>
      <c r="H130" s="5">
        <v>2</v>
      </c>
      <c r="I130" s="5">
        <v>90.928740000000005</v>
      </c>
      <c r="J130" s="5" t="str">
        <f t="shared" si="6"/>
        <v>свыше 200</v>
      </c>
      <c r="K130" s="5">
        <v>1.9636899999999999</v>
      </c>
      <c r="L130" s="5" t="str">
        <f t="shared" si="7"/>
        <v>свыше 200</v>
      </c>
      <c r="M130" s="5">
        <v>61.938130000000001</v>
      </c>
    </row>
    <row r="131" spans="1:13" ht="25.5" x14ac:dyDescent="0.2">
      <c r="A131" s="4" t="s">
        <v>1003</v>
      </c>
      <c r="B131" s="4" t="s">
        <v>373</v>
      </c>
      <c r="C131" s="5">
        <v>3.2151399999999999</v>
      </c>
      <c r="D131" s="5">
        <v>13.08155</v>
      </c>
      <c r="E131" s="5" t="str">
        <f t="shared" si="4"/>
        <v>свыше 200</v>
      </c>
      <c r="F131" s="5">
        <v>4.6887400000000001</v>
      </c>
      <c r="G131" s="5" t="str">
        <f t="shared" si="5"/>
        <v>свыше 200</v>
      </c>
      <c r="H131" s="5">
        <v>2</v>
      </c>
      <c r="I131" s="5">
        <v>5.2326300000000003</v>
      </c>
      <c r="J131" s="5" t="str">
        <f t="shared" si="6"/>
        <v>свыше 200</v>
      </c>
      <c r="K131" s="5">
        <v>1.87551</v>
      </c>
      <c r="L131" s="5" t="str">
        <f t="shared" si="7"/>
        <v>свыше 200</v>
      </c>
      <c r="M131" s="5">
        <v>1.9381300000000001</v>
      </c>
    </row>
    <row r="132" spans="1:13" ht="51" x14ac:dyDescent="0.2">
      <c r="A132" s="4" t="s">
        <v>628</v>
      </c>
      <c r="B132" s="4" t="s">
        <v>1012</v>
      </c>
      <c r="C132" s="5"/>
      <c r="D132" s="5">
        <v>2.69611</v>
      </c>
      <c r="E132" s="5" t="str">
        <f t="shared" si="4"/>
        <v xml:space="preserve"> </v>
      </c>
      <c r="F132" s="5">
        <v>8.8179999999999994E-2</v>
      </c>
      <c r="G132" s="5" t="str">
        <f t="shared" si="5"/>
        <v>свыше 200</v>
      </c>
      <c r="H132" s="5"/>
      <c r="I132" s="5">
        <v>2.69611</v>
      </c>
      <c r="J132" s="5" t="str">
        <f t="shared" si="6"/>
        <v xml:space="preserve"> </v>
      </c>
      <c r="K132" s="5">
        <v>8.8179999999999994E-2</v>
      </c>
      <c r="L132" s="5" t="str">
        <f t="shared" si="7"/>
        <v>свыше 200</v>
      </c>
      <c r="M132" s="5"/>
    </row>
    <row r="133" spans="1:13" ht="38.25" x14ac:dyDescent="0.2">
      <c r="A133" s="4" t="s">
        <v>800</v>
      </c>
      <c r="B133" s="4" t="s">
        <v>100</v>
      </c>
      <c r="C133" s="5"/>
      <c r="D133" s="5">
        <v>83</v>
      </c>
      <c r="E133" s="5" t="str">
        <f t="shared" si="4"/>
        <v xml:space="preserve"> </v>
      </c>
      <c r="F133" s="5"/>
      <c r="G133" s="5" t="str">
        <f t="shared" si="5"/>
        <v xml:space="preserve"> </v>
      </c>
      <c r="H133" s="5"/>
      <c r="I133" s="5">
        <v>83</v>
      </c>
      <c r="J133" s="5" t="str">
        <f t="shared" si="6"/>
        <v xml:space="preserve"> </v>
      </c>
      <c r="K133" s="5"/>
      <c r="L133" s="5" t="str">
        <f t="shared" si="7"/>
        <v xml:space="preserve"> </v>
      </c>
      <c r="M133" s="5">
        <v>60</v>
      </c>
    </row>
    <row r="134" spans="1:13" ht="38.25" x14ac:dyDescent="0.2">
      <c r="A134" s="4" t="s">
        <v>892</v>
      </c>
      <c r="B134" s="4" t="s">
        <v>499</v>
      </c>
      <c r="C134" s="5">
        <v>10.33259</v>
      </c>
      <c r="D134" s="5">
        <v>13.87603</v>
      </c>
      <c r="E134" s="5">
        <f t="shared" si="4"/>
        <v>134.29382178137331</v>
      </c>
      <c r="F134" s="5">
        <v>11.917</v>
      </c>
      <c r="G134" s="5">
        <f t="shared" si="5"/>
        <v>116.43895275656627</v>
      </c>
      <c r="H134" s="5"/>
      <c r="I134" s="5"/>
      <c r="J134" s="5"/>
      <c r="K134" s="5"/>
      <c r="L134" s="5"/>
      <c r="M134" s="5"/>
    </row>
    <row r="135" spans="1:13" ht="25.5" x14ac:dyDescent="0.2">
      <c r="A135" s="4" t="s">
        <v>1076</v>
      </c>
      <c r="B135" s="4" t="s">
        <v>104</v>
      </c>
      <c r="C135" s="5"/>
      <c r="D135" s="5">
        <v>2.3699999999999999E-2</v>
      </c>
      <c r="E135" s="5" t="str">
        <f t="shared" ref="E135:E198" si="8">IF(C135=0," ",IF(D135/C135*100&gt;200,"свыше 200",IF(D135/C135&gt;0,D135/C135*100,"")))</f>
        <v xml:space="preserve"> </v>
      </c>
      <c r="F135" s="5">
        <v>8.2193199999999997</v>
      </c>
      <c r="G135" s="5">
        <f t="shared" ref="G135:G198" si="9">IF(F135=0," ",IF(D135/F135*100&gt;200,"свыше 200",IF(D135/F135&gt;0,D135/F135*100,"")))</f>
        <v>0.28834502124263323</v>
      </c>
      <c r="H135" s="5"/>
      <c r="I135" s="5"/>
      <c r="J135" s="5"/>
      <c r="K135" s="5"/>
      <c r="L135" s="5"/>
      <c r="M135" s="5"/>
    </row>
    <row r="136" spans="1:13" ht="51" x14ac:dyDescent="0.2">
      <c r="A136" s="4" t="s">
        <v>805</v>
      </c>
      <c r="B136" s="4" t="s">
        <v>741</v>
      </c>
      <c r="C136" s="5"/>
      <c r="D136" s="5">
        <v>2.3699999999999999E-2</v>
      </c>
      <c r="E136" s="5" t="str">
        <f t="shared" si="8"/>
        <v xml:space="preserve"> </v>
      </c>
      <c r="F136" s="5">
        <v>8.2193199999999997</v>
      </c>
      <c r="G136" s="5">
        <f t="shared" si="9"/>
        <v>0.28834502124263323</v>
      </c>
      <c r="H136" s="5"/>
      <c r="I136" s="5"/>
      <c r="J136" s="5"/>
      <c r="K136" s="5"/>
      <c r="L136" s="5"/>
      <c r="M136" s="5"/>
    </row>
    <row r="137" spans="1:13" ht="89.25" x14ac:dyDescent="0.2">
      <c r="A137" s="4" t="s">
        <v>869</v>
      </c>
      <c r="B137" s="4" t="s">
        <v>391</v>
      </c>
      <c r="C137" s="5"/>
      <c r="D137" s="5">
        <v>1.3592299999999999</v>
      </c>
      <c r="E137" s="5" t="str">
        <f t="shared" si="8"/>
        <v xml:space="preserve"> </v>
      </c>
      <c r="F137" s="5">
        <v>3.5887199999999999</v>
      </c>
      <c r="G137" s="5">
        <f t="shared" si="9"/>
        <v>37.875064089703294</v>
      </c>
      <c r="H137" s="5"/>
      <c r="I137" s="5"/>
      <c r="J137" s="5"/>
      <c r="K137" s="5"/>
      <c r="L137" s="5"/>
      <c r="M137" s="5"/>
    </row>
    <row r="138" spans="1:13" ht="127.5" x14ac:dyDescent="0.2">
      <c r="A138" s="4" t="s">
        <v>599</v>
      </c>
      <c r="B138" s="4" t="s">
        <v>493</v>
      </c>
      <c r="C138" s="5"/>
      <c r="D138" s="5">
        <v>1.3592299999999999</v>
      </c>
      <c r="E138" s="5" t="str">
        <f t="shared" si="8"/>
        <v xml:space="preserve"> </v>
      </c>
      <c r="F138" s="5">
        <v>0.97982000000000002</v>
      </c>
      <c r="G138" s="5">
        <f t="shared" si="9"/>
        <v>138.7224184033802</v>
      </c>
      <c r="H138" s="5"/>
      <c r="I138" s="5"/>
      <c r="J138" s="5"/>
      <c r="K138" s="5"/>
      <c r="L138" s="5"/>
      <c r="M138" s="5"/>
    </row>
    <row r="139" spans="1:13" ht="127.5" x14ac:dyDescent="0.2">
      <c r="A139" s="4" t="s">
        <v>1115</v>
      </c>
      <c r="B139" s="4" t="s">
        <v>993</v>
      </c>
      <c r="C139" s="5"/>
      <c r="D139" s="5"/>
      <c r="E139" s="5" t="str">
        <f t="shared" si="8"/>
        <v xml:space="preserve"> </v>
      </c>
      <c r="F139" s="5">
        <v>2.6089000000000002</v>
      </c>
      <c r="G139" s="5" t="str">
        <f t="shared" si="9"/>
        <v/>
      </c>
      <c r="H139" s="5"/>
      <c r="I139" s="5"/>
      <c r="J139" s="5"/>
      <c r="K139" s="5"/>
      <c r="L139" s="5"/>
      <c r="M139" s="5"/>
    </row>
    <row r="140" spans="1:13" ht="25.5" x14ac:dyDescent="0.2">
      <c r="A140" s="4" t="s">
        <v>84</v>
      </c>
      <c r="B140" s="4" t="s">
        <v>506</v>
      </c>
      <c r="C140" s="5">
        <v>10.33259</v>
      </c>
      <c r="D140" s="5">
        <v>12.4931</v>
      </c>
      <c r="E140" s="5">
        <f t="shared" si="8"/>
        <v>120.9096654372234</v>
      </c>
      <c r="F140" s="5">
        <v>0.10896</v>
      </c>
      <c r="G140" s="5" t="str">
        <f t="shared" si="9"/>
        <v>свыше 200</v>
      </c>
      <c r="H140" s="5"/>
      <c r="I140" s="5"/>
      <c r="J140" s="5"/>
      <c r="K140" s="5"/>
      <c r="L140" s="5"/>
      <c r="M140" s="5"/>
    </row>
    <row r="141" spans="1:13" ht="51" x14ac:dyDescent="0.2">
      <c r="A141" s="4" t="s">
        <v>1154</v>
      </c>
      <c r="B141" s="4" t="s">
        <v>1283</v>
      </c>
      <c r="C141" s="5"/>
      <c r="D141" s="5">
        <v>2.1605099999999999</v>
      </c>
      <c r="E141" s="5" t="str">
        <f t="shared" si="8"/>
        <v xml:space="preserve"> </v>
      </c>
      <c r="F141" s="5">
        <v>0.10896</v>
      </c>
      <c r="G141" s="5" t="str">
        <f t="shared" si="9"/>
        <v>свыше 200</v>
      </c>
      <c r="H141" s="5"/>
      <c r="I141" s="5"/>
      <c r="J141" s="5"/>
      <c r="K141" s="5"/>
      <c r="L141" s="5"/>
      <c r="M141" s="5"/>
    </row>
    <row r="142" spans="1:13" ht="51" x14ac:dyDescent="0.2">
      <c r="A142" s="4" t="s">
        <v>897</v>
      </c>
      <c r="B142" s="4" t="s">
        <v>293</v>
      </c>
      <c r="C142" s="5">
        <v>10.33259</v>
      </c>
      <c r="D142" s="5">
        <v>10.33259</v>
      </c>
      <c r="E142" s="5">
        <f t="shared" si="8"/>
        <v>100</v>
      </c>
      <c r="F142" s="5"/>
      <c r="G142" s="5" t="str">
        <f t="shared" si="9"/>
        <v xml:space="preserve"> </v>
      </c>
      <c r="H142" s="5"/>
      <c r="I142" s="5"/>
      <c r="J142" s="5"/>
      <c r="K142" s="5"/>
      <c r="L142" s="5"/>
      <c r="M142" s="5"/>
    </row>
    <row r="143" spans="1:13" ht="51" x14ac:dyDescent="0.2">
      <c r="A143" s="4" t="s">
        <v>510</v>
      </c>
      <c r="B143" s="4" t="s">
        <v>548</v>
      </c>
      <c r="C143" s="5"/>
      <c r="D143" s="5">
        <v>-11.693</v>
      </c>
      <c r="E143" s="5" t="str">
        <f t="shared" si="8"/>
        <v xml:space="preserve"> </v>
      </c>
      <c r="F143" s="5">
        <v>-2.2795200000000002</v>
      </c>
      <c r="G143" s="5" t="str">
        <f t="shared" si="9"/>
        <v>свыше 200</v>
      </c>
      <c r="H143" s="5"/>
      <c r="I143" s="5">
        <v>-11.693</v>
      </c>
      <c r="J143" s="5" t="str">
        <f t="shared" ref="J143:J206" si="10">IF(H143=0," ",IF(I143/H143*100&gt;200,"свыше 200",IF(I143/H143&gt;0,I143/H143*100,"")))</f>
        <v xml:space="preserve"> </v>
      </c>
      <c r="K143" s="5">
        <v>-2.2795200000000002</v>
      </c>
      <c r="L143" s="5" t="str">
        <f t="shared" ref="L143:L206" si="11">IF(K143=0," ",IF(I143/K143*100&gt;200,"свыше 200",IF(I143/K143&gt;0,I143/K143*100,"")))</f>
        <v>свыше 200</v>
      </c>
      <c r="M143" s="5"/>
    </row>
    <row r="144" spans="1:13" ht="51" x14ac:dyDescent="0.2">
      <c r="A144" s="4" t="s">
        <v>687</v>
      </c>
      <c r="B144" s="4" t="s">
        <v>548</v>
      </c>
      <c r="C144" s="5"/>
      <c r="D144" s="5">
        <v>-11.693</v>
      </c>
      <c r="E144" s="5" t="str">
        <f t="shared" si="8"/>
        <v xml:space="preserve"> </v>
      </c>
      <c r="F144" s="5">
        <v>-2.2795200000000002</v>
      </c>
      <c r="G144" s="5" t="str">
        <f t="shared" si="9"/>
        <v>свыше 200</v>
      </c>
      <c r="H144" s="5"/>
      <c r="I144" s="5">
        <v>-11.693</v>
      </c>
      <c r="J144" s="5" t="str">
        <f t="shared" si="10"/>
        <v xml:space="preserve"> </v>
      </c>
      <c r="K144" s="5">
        <v>-2.2795200000000002</v>
      </c>
      <c r="L144" s="5" t="str">
        <f t="shared" si="11"/>
        <v>свыше 200</v>
      </c>
      <c r="M144" s="5"/>
    </row>
    <row r="145" spans="1:13" ht="89.25" x14ac:dyDescent="0.2">
      <c r="A145" s="4" t="s">
        <v>166</v>
      </c>
      <c r="B145" s="4" t="s">
        <v>676</v>
      </c>
      <c r="C145" s="5">
        <v>520228.88913999998</v>
      </c>
      <c r="D145" s="5">
        <v>348393.83705999999</v>
      </c>
      <c r="E145" s="5">
        <f t="shared" si="8"/>
        <v>66.969336830935376</v>
      </c>
      <c r="F145" s="5">
        <v>389708.17791000003</v>
      </c>
      <c r="G145" s="5">
        <f t="shared" si="9"/>
        <v>89.398646681840674</v>
      </c>
      <c r="H145" s="5">
        <v>27951.828949999999</v>
      </c>
      <c r="I145" s="5">
        <v>29309.279350000001</v>
      </c>
      <c r="J145" s="5">
        <f t="shared" si="10"/>
        <v>104.85639205373</v>
      </c>
      <c r="K145" s="5">
        <v>31746.839680000001</v>
      </c>
      <c r="L145" s="5">
        <f t="shared" si="11"/>
        <v>92.321880368030378</v>
      </c>
      <c r="M145" s="5">
        <v>2651.6154900000001</v>
      </c>
    </row>
    <row r="146" spans="1:13" ht="140.25" x14ac:dyDescent="0.2">
      <c r="A146" s="4" t="s">
        <v>72</v>
      </c>
      <c r="B146" s="4" t="s">
        <v>323</v>
      </c>
      <c r="C146" s="5">
        <v>4951.5263999999997</v>
      </c>
      <c r="D146" s="5">
        <v>7077.6887999999999</v>
      </c>
      <c r="E146" s="5">
        <f t="shared" si="8"/>
        <v>142.93953476649139</v>
      </c>
      <c r="F146" s="5">
        <v>18205.408200000002</v>
      </c>
      <c r="G146" s="5">
        <f t="shared" si="9"/>
        <v>38.876847595210741</v>
      </c>
      <c r="H146" s="5">
        <v>198.1</v>
      </c>
      <c r="I146" s="5">
        <v>5588.1283999999996</v>
      </c>
      <c r="J146" s="5" t="str">
        <f t="shared" si="10"/>
        <v>свыше 200</v>
      </c>
      <c r="K146" s="5">
        <v>8450.4475999999995</v>
      </c>
      <c r="L146" s="5">
        <f t="shared" si="11"/>
        <v>66.12819420358278</v>
      </c>
      <c r="M146" s="5"/>
    </row>
    <row r="147" spans="1:13" ht="102" x14ac:dyDescent="0.2">
      <c r="A147" s="4" t="s">
        <v>139</v>
      </c>
      <c r="B147" s="4" t="s">
        <v>543</v>
      </c>
      <c r="C147" s="5">
        <v>198.1</v>
      </c>
      <c r="D147" s="5">
        <v>5588.1283999999996</v>
      </c>
      <c r="E147" s="5" t="str">
        <f t="shared" si="8"/>
        <v>свыше 200</v>
      </c>
      <c r="F147" s="5">
        <v>8450.4475999999995</v>
      </c>
      <c r="G147" s="5">
        <f t="shared" si="9"/>
        <v>66.12819420358278</v>
      </c>
      <c r="H147" s="5">
        <v>198.1</v>
      </c>
      <c r="I147" s="5">
        <v>5588.1283999999996</v>
      </c>
      <c r="J147" s="5" t="str">
        <f t="shared" si="10"/>
        <v>свыше 200</v>
      </c>
      <c r="K147" s="5">
        <v>8450.4475999999995</v>
      </c>
      <c r="L147" s="5">
        <f t="shared" si="11"/>
        <v>66.12819420358278</v>
      </c>
      <c r="M147" s="5"/>
    </row>
    <row r="148" spans="1:13" ht="102" x14ac:dyDescent="0.2">
      <c r="A148" s="4" t="s">
        <v>781</v>
      </c>
      <c r="B148" s="4" t="s">
        <v>535</v>
      </c>
      <c r="C148" s="5">
        <v>4749.8444</v>
      </c>
      <c r="D148" s="5">
        <v>1489.5604000000001</v>
      </c>
      <c r="E148" s="5">
        <f t="shared" si="8"/>
        <v>31.360193609710667</v>
      </c>
      <c r="F148" s="5">
        <v>9751.3786</v>
      </c>
      <c r="G148" s="5">
        <f t="shared" si="9"/>
        <v>15.275382703323611</v>
      </c>
      <c r="H148" s="5"/>
      <c r="I148" s="5"/>
      <c r="J148" s="5"/>
      <c r="K148" s="5"/>
      <c r="L148" s="5"/>
      <c r="M148" s="5"/>
    </row>
    <row r="149" spans="1:13" ht="102" x14ac:dyDescent="0.2">
      <c r="A149" s="4" t="s">
        <v>811</v>
      </c>
      <c r="B149" s="4" t="s">
        <v>1135</v>
      </c>
      <c r="C149" s="5">
        <v>3.5819999999999999</v>
      </c>
      <c r="D149" s="5"/>
      <c r="E149" s="5" t="str">
        <f t="shared" si="8"/>
        <v/>
      </c>
      <c r="F149" s="5">
        <v>3.5819999999999999</v>
      </c>
      <c r="G149" s="5" t="str">
        <f t="shared" si="9"/>
        <v/>
      </c>
      <c r="H149" s="5"/>
      <c r="I149" s="5"/>
      <c r="J149" s="5"/>
      <c r="K149" s="5"/>
      <c r="L149" s="5"/>
      <c r="M149" s="5"/>
    </row>
    <row r="150" spans="1:13" ht="38.25" x14ac:dyDescent="0.2">
      <c r="A150" s="4" t="s">
        <v>1287</v>
      </c>
      <c r="B150" s="4" t="s">
        <v>1195</v>
      </c>
      <c r="C150" s="5">
        <v>4114.1161199999997</v>
      </c>
      <c r="D150" s="5">
        <v>5363.8772300000001</v>
      </c>
      <c r="E150" s="5">
        <f t="shared" si="8"/>
        <v>130.37739027161928</v>
      </c>
      <c r="F150" s="5">
        <v>5842.7755699999998</v>
      </c>
      <c r="G150" s="5">
        <f t="shared" si="9"/>
        <v>91.803581461199286</v>
      </c>
      <c r="H150" s="5">
        <v>4931.80206</v>
      </c>
      <c r="I150" s="5">
        <v>5716.2306500000004</v>
      </c>
      <c r="J150" s="5">
        <f t="shared" si="10"/>
        <v>115.90551649187641</v>
      </c>
      <c r="K150" s="5">
        <v>7020.7271499999997</v>
      </c>
      <c r="L150" s="5">
        <f t="shared" si="11"/>
        <v>81.419353407004294</v>
      </c>
      <c r="M150" s="5">
        <v>548.16224000000057</v>
      </c>
    </row>
    <row r="151" spans="1:13" ht="76.5" x14ac:dyDescent="0.2">
      <c r="A151" s="4" t="s">
        <v>25</v>
      </c>
      <c r="B151" s="4" t="s">
        <v>247</v>
      </c>
      <c r="C151" s="5">
        <v>4113.00612</v>
      </c>
      <c r="D151" s="5">
        <v>5363.02423</v>
      </c>
      <c r="E151" s="5">
        <f t="shared" si="8"/>
        <v>130.39183685921674</v>
      </c>
      <c r="F151" s="5">
        <v>5841.1035700000002</v>
      </c>
      <c r="G151" s="5">
        <f t="shared" si="9"/>
        <v>91.815256581728448</v>
      </c>
      <c r="H151" s="5">
        <v>4931.80206</v>
      </c>
      <c r="I151" s="5">
        <v>5716.2306500000004</v>
      </c>
      <c r="J151" s="5">
        <f t="shared" si="10"/>
        <v>115.90551649187641</v>
      </c>
      <c r="K151" s="5">
        <v>7020.7271499999997</v>
      </c>
      <c r="L151" s="5">
        <f t="shared" si="11"/>
        <v>81.419353407004294</v>
      </c>
      <c r="M151" s="5">
        <v>548.16224000000057</v>
      </c>
    </row>
    <row r="152" spans="1:13" ht="63.75" x14ac:dyDescent="0.2">
      <c r="A152" s="4" t="s">
        <v>677</v>
      </c>
      <c r="B152" s="4" t="s">
        <v>1248</v>
      </c>
      <c r="C152" s="5">
        <v>1.1100000000000001</v>
      </c>
      <c r="D152" s="5">
        <v>0.85299999999999998</v>
      </c>
      <c r="E152" s="5">
        <f t="shared" si="8"/>
        <v>76.846846846846844</v>
      </c>
      <c r="F152" s="5">
        <v>1.6719999999999999</v>
      </c>
      <c r="G152" s="5">
        <f t="shared" si="9"/>
        <v>51.016746411483247</v>
      </c>
      <c r="H152" s="5"/>
      <c r="I152" s="5"/>
      <c r="J152" s="5"/>
      <c r="K152" s="5"/>
      <c r="L152" s="5"/>
      <c r="M152" s="5"/>
    </row>
    <row r="153" spans="1:13" ht="165.75" x14ac:dyDescent="0.2">
      <c r="A153" s="4" t="s">
        <v>1207</v>
      </c>
      <c r="B153" s="4" t="s">
        <v>1284</v>
      </c>
      <c r="C153" s="5">
        <v>437973.05686000001</v>
      </c>
      <c r="D153" s="5">
        <v>277624.59551000001</v>
      </c>
      <c r="E153" s="5">
        <f t="shared" si="8"/>
        <v>63.388510129001816</v>
      </c>
      <c r="F153" s="5">
        <v>306206.27273999999</v>
      </c>
      <c r="G153" s="5">
        <f t="shared" si="9"/>
        <v>90.66587468171538</v>
      </c>
      <c r="H153" s="5">
        <v>22342.893840000001</v>
      </c>
      <c r="I153" s="5">
        <v>16866.750660000002</v>
      </c>
      <c r="J153" s="5">
        <f t="shared" si="10"/>
        <v>75.490448017990502</v>
      </c>
      <c r="K153" s="5">
        <v>15170.59584</v>
      </c>
      <c r="L153" s="5">
        <f t="shared" si="11"/>
        <v>111.18054187118864</v>
      </c>
      <c r="M153" s="5">
        <v>2010.7762100000018</v>
      </c>
    </row>
    <row r="154" spans="1:13" ht="127.5" x14ac:dyDescent="0.2">
      <c r="A154" s="4" t="s">
        <v>37</v>
      </c>
      <c r="B154" s="4" t="s">
        <v>1080</v>
      </c>
      <c r="C154" s="5">
        <v>355155.66703000001</v>
      </c>
      <c r="D154" s="5">
        <v>217656.48916999999</v>
      </c>
      <c r="E154" s="5">
        <f t="shared" si="8"/>
        <v>61.284813780435755</v>
      </c>
      <c r="F154" s="5">
        <v>249519.79532999999</v>
      </c>
      <c r="G154" s="5">
        <f t="shared" si="9"/>
        <v>87.230148967596136</v>
      </c>
      <c r="H154" s="5"/>
      <c r="I154" s="5"/>
      <c r="J154" s="5"/>
      <c r="K154" s="5"/>
      <c r="L154" s="5"/>
      <c r="M154" s="5"/>
    </row>
    <row r="155" spans="1:13" ht="153" x14ac:dyDescent="0.2">
      <c r="A155" s="4" t="s">
        <v>1126</v>
      </c>
      <c r="B155" s="4" t="s">
        <v>996</v>
      </c>
      <c r="C155" s="5">
        <v>283238.29499000002</v>
      </c>
      <c r="D155" s="5">
        <v>167948.54386000001</v>
      </c>
      <c r="E155" s="5">
        <f t="shared" si="8"/>
        <v>59.295846229384196</v>
      </c>
      <c r="F155" s="5">
        <v>185916.07180000001</v>
      </c>
      <c r="G155" s="5">
        <f t="shared" si="9"/>
        <v>90.335677940028418</v>
      </c>
      <c r="H155" s="5"/>
      <c r="I155" s="5"/>
      <c r="J155" s="5"/>
      <c r="K155" s="5"/>
      <c r="L155" s="5"/>
      <c r="M155" s="5"/>
    </row>
    <row r="156" spans="1:13" ht="191.25" x14ac:dyDescent="0.2">
      <c r="A156" s="4" t="s">
        <v>269</v>
      </c>
      <c r="B156" s="4" t="s">
        <v>1065</v>
      </c>
      <c r="C156" s="5">
        <v>42731.43</v>
      </c>
      <c r="D156" s="5">
        <v>31277.01613</v>
      </c>
      <c r="E156" s="5">
        <f t="shared" si="8"/>
        <v>73.194405452848173</v>
      </c>
      <c r="F156" s="5">
        <v>37702.794040000001</v>
      </c>
      <c r="G156" s="5">
        <f t="shared" si="9"/>
        <v>82.956759376552554</v>
      </c>
      <c r="H156" s="5"/>
      <c r="I156" s="5"/>
      <c r="J156" s="5"/>
      <c r="K156" s="5"/>
      <c r="L156" s="5"/>
      <c r="M156" s="5"/>
    </row>
    <row r="157" spans="1:13" ht="165.75" x14ac:dyDescent="0.2">
      <c r="A157" s="4" t="s">
        <v>522</v>
      </c>
      <c r="B157" s="4" t="s">
        <v>110</v>
      </c>
      <c r="C157" s="5">
        <v>29185.942040000002</v>
      </c>
      <c r="D157" s="5">
        <v>18430.929179999999</v>
      </c>
      <c r="E157" s="5">
        <f t="shared" si="8"/>
        <v>63.150023236323804</v>
      </c>
      <c r="F157" s="5">
        <v>25900.929489999999</v>
      </c>
      <c r="G157" s="5">
        <f t="shared" si="9"/>
        <v>71.159334984931462</v>
      </c>
      <c r="H157" s="5"/>
      <c r="I157" s="5"/>
      <c r="J157" s="5"/>
      <c r="K157" s="5"/>
      <c r="L157" s="5"/>
      <c r="M157" s="5"/>
    </row>
    <row r="158" spans="1:13" ht="165.75" x14ac:dyDescent="0.2">
      <c r="A158" s="4" t="s">
        <v>1023</v>
      </c>
      <c r="B158" s="4" t="s">
        <v>306</v>
      </c>
      <c r="C158" s="5">
        <v>23888.18593</v>
      </c>
      <c r="D158" s="5">
        <v>15613.13939</v>
      </c>
      <c r="E158" s="5">
        <f t="shared" si="8"/>
        <v>65.359250952548166</v>
      </c>
      <c r="F158" s="5">
        <v>15455.07755</v>
      </c>
      <c r="G158" s="5">
        <f t="shared" si="9"/>
        <v>101.02271787047745</v>
      </c>
      <c r="H158" s="5">
        <v>8973.2972599999994</v>
      </c>
      <c r="I158" s="5">
        <v>7017.2234900000003</v>
      </c>
      <c r="J158" s="5">
        <f t="shared" si="10"/>
        <v>78.20117050262526</v>
      </c>
      <c r="K158" s="5">
        <v>5475.1811699999998</v>
      </c>
      <c r="L158" s="5">
        <f t="shared" si="11"/>
        <v>128.16422456391521</v>
      </c>
      <c r="M158" s="5">
        <v>1032.5305800000006</v>
      </c>
    </row>
    <row r="159" spans="1:13" ht="140.25" x14ac:dyDescent="0.2">
      <c r="A159" s="4" t="s">
        <v>757</v>
      </c>
      <c r="B159" s="4" t="s">
        <v>419</v>
      </c>
      <c r="C159" s="5">
        <v>20</v>
      </c>
      <c r="D159" s="5"/>
      <c r="E159" s="5"/>
      <c r="F159" s="5"/>
      <c r="G159" s="5"/>
      <c r="H159" s="5"/>
      <c r="I159" s="5"/>
      <c r="J159" s="5"/>
      <c r="K159" s="5"/>
      <c r="L159" s="5"/>
      <c r="M159" s="5"/>
    </row>
    <row r="160" spans="1:13" ht="165.75" x14ac:dyDescent="0.2">
      <c r="A160" s="4" t="s">
        <v>1231</v>
      </c>
      <c r="B160" s="4" t="s">
        <v>504</v>
      </c>
      <c r="C160" s="5">
        <v>8973.2972599999994</v>
      </c>
      <c r="D160" s="5">
        <v>7017.2234900000003</v>
      </c>
      <c r="E160" s="5">
        <f t="shared" si="8"/>
        <v>78.20117050262526</v>
      </c>
      <c r="F160" s="5">
        <v>5475.1811699999998</v>
      </c>
      <c r="G160" s="5">
        <f t="shared" si="9"/>
        <v>128.16422456391521</v>
      </c>
      <c r="H160" s="5">
        <v>8973.2972599999994</v>
      </c>
      <c r="I160" s="5">
        <v>7017.2234900000003</v>
      </c>
      <c r="J160" s="5">
        <f t="shared" si="10"/>
        <v>78.20117050262526</v>
      </c>
      <c r="K160" s="5">
        <v>5475.1811699999998</v>
      </c>
      <c r="L160" s="5">
        <f t="shared" si="11"/>
        <v>128.16422456391521</v>
      </c>
      <c r="M160" s="5">
        <v>1032.5305800000006</v>
      </c>
    </row>
    <row r="161" spans="1:13" ht="140.25" x14ac:dyDescent="0.2">
      <c r="A161" s="4" t="s">
        <v>733</v>
      </c>
      <c r="B161" s="4" t="s">
        <v>512</v>
      </c>
      <c r="C161" s="5">
        <v>10536.5</v>
      </c>
      <c r="D161" s="5">
        <v>6483.1575700000003</v>
      </c>
      <c r="E161" s="5">
        <f t="shared" si="8"/>
        <v>61.530466188962187</v>
      </c>
      <c r="F161" s="5">
        <v>8412.8203300000005</v>
      </c>
      <c r="G161" s="5">
        <f t="shared" si="9"/>
        <v>77.062831674666228</v>
      </c>
      <c r="H161" s="5"/>
      <c r="I161" s="5"/>
      <c r="J161" s="5"/>
      <c r="K161" s="5"/>
      <c r="L161" s="5"/>
      <c r="M161" s="5"/>
    </row>
    <row r="162" spans="1:13" ht="153" x14ac:dyDescent="0.2">
      <c r="A162" s="4" t="s">
        <v>445</v>
      </c>
      <c r="B162" s="4" t="s">
        <v>820</v>
      </c>
      <c r="C162" s="5">
        <v>2473.29612</v>
      </c>
      <c r="D162" s="5">
        <v>1062.6218200000001</v>
      </c>
      <c r="E162" s="5">
        <f t="shared" si="8"/>
        <v>42.963792786769098</v>
      </c>
      <c r="F162" s="5">
        <v>1065.8749700000001</v>
      </c>
      <c r="G162" s="5">
        <f t="shared" si="9"/>
        <v>99.694790656356247</v>
      </c>
      <c r="H162" s="5"/>
      <c r="I162" s="5"/>
      <c r="J162" s="5"/>
      <c r="K162" s="5"/>
      <c r="L162" s="5"/>
      <c r="M162" s="5"/>
    </row>
    <row r="163" spans="1:13" ht="140.25" x14ac:dyDescent="0.2">
      <c r="A163" s="4" t="s">
        <v>772</v>
      </c>
      <c r="B163" s="4" t="s">
        <v>255</v>
      </c>
      <c r="C163" s="5">
        <v>1672.3571300000001</v>
      </c>
      <c r="D163" s="5">
        <v>811.3374</v>
      </c>
      <c r="E163" s="5">
        <f t="shared" si="8"/>
        <v>48.514601662863718</v>
      </c>
      <c r="F163" s="5">
        <v>381.94391000000002</v>
      </c>
      <c r="G163" s="5" t="str">
        <f t="shared" si="9"/>
        <v>свыше 200</v>
      </c>
      <c r="H163" s="5"/>
      <c r="I163" s="5"/>
      <c r="J163" s="5"/>
      <c r="K163" s="5"/>
      <c r="L163" s="5"/>
      <c r="M163" s="5"/>
    </row>
    <row r="164" spans="1:13" ht="140.25" x14ac:dyDescent="0.2">
      <c r="A164" s="4" t="s">
        <v>92</v>
      </c>
      <c r="B164" s="4" t="s">
        <v>835</v>
      </c>
      <c r="C164" s="5">
        <v>212.73542</v>
      </c>
      <c r="D164" s="5">
        <v>238.79911000000001</v>
      </c>
      <c r="E164" s="5">
        <f t="shared" si="8"/>
        <v>112.2516927364517</v>
      </c>
      <c r="F164" s="5">
        <v>119.25717</v>
      </c>
      <c r="G164" s="5" t="str">
        <f t="shared" si="9"/>
        <v>свыше 200</v>
      </c>
      <c r="H164" s="5"/>
      <c r="I164" s="5"/>
      <c r="J164" s="5"/>
      <c r="K164" s="5"/>
      <c r="L164" s="5"/>
      <c r="M164" s="5"/>
    </row>
    <row r="165" spans="1:13" ht="153" x14ac:dyDescent="0.2">
      <c r="A165" s="4" t="s">
        <v>642</v>
      </c>
      <c r="B165" s="4" t="s">
        <v>513</v>
      </c>
      <c r="C165" s="5">
        <v>24896.01123</v>
      </c>
      <c r="D165" s="5">
        <v>18379.68505</v>
      </c>
      <c r="E165" s="5">
        <f t="shared" si="8"/>
        <v>73.825822458869453</v>
      </c>
      <c r="F165" s="5">
        <v>16462.48084</v>
      </c>
      <c r="G165" s="5">
        <f t="shared" si="9"/>
        <v>111.64590093457628</v>
      </c>
      <c r="H165" s="5">
        <v>2757.49415</v>
      </c>
      <c r="I165" s="5">
        <v>1632.9619</v>
      </c>
      <c r="J165" s="5">
        <f t="shared" si="10"/>
        <v>59.219052196357339</v>
      </c>
      <c r="K165" s="5">
        <v>1932.22901</v>
      </c>
      <c r="L165" s="5">
        <f t="shared" si="11"/>
        <v>84.511819848931879</v>
      </c>
      <c r="M165" s="5">
        <v>160.80599000000007</v>
      </c>
    </row>
    <row r="166" spans="1:13" ht="140.25" x14ac:dyDescent="0.2">
      <c r="A166" s="4" t="s">
        <v>77</v>
      </c>
      <c r="B166" s="4" t="s">
        <v>6</v>
      </c>
      <c r="C166" s="5">
        <v>2757.49415</v>
      </c>
      <c r="D166" s="5">
        <v>1632.9619</v>
      </c>
      <c r="E166" s="5">
        <f t="shared" si="8"/>
        <v>59.219052196357339</v>
      </c>
      <c r="F166" s="5">
        <v>1932.22901</v>
      </c>
      <c r="G166" s="5">
        <f t="shared" si="9"/>
        <v>84.511819848931879</v>
      </c>
      <c r="H166" s="5">
        <v>2757.49415</v>
      </c>
      <c r="I166" s="5">
        <v>1632.9619</v>
      </c>
      <c r="J166" s="5">
        <f t="shared" si="10"/>
        <v>59.219052196357339</v>
      </c>
      <c r="K166" s="5">
        <v>1932.22901</v>
      </c>
      <c r="L166" s="5">
        <f t="shared" si="11"/>
        <v>84.511819848931879</v>
      </c>
      <c r="M166" s="5">
        <v>160.80599000000007</v>
      </c>
    </row>
    <row r="167" spans="1:13" ht="114.75" x14ac:dyDescent="0.2">
      <c r="A167" s="4" t="s">
        <v>319</v>
      </c>
      <c r="B167" s="4" t="s">
        <v>335</v>
      </c>
      <c r="C167" s="5">
        <v>3739.2480799999998</v>
      </c>
      <c r="D167" s="5">
        <v>2449.3196899999998</v>
      </c>
      <c r="E167" s="5">
        <f t="shared" si="8"/>
        <v>65.50300053908164</v>
      </c>
      <c r="F167" s="5">
        <v>3001.2427699999998</v>
      </c>
      <c r="G167" s="5">
        <f t="shared" si="9"/>
        <v>81.610182104661931</v>
      </c>
      <c r="H167" s="5"/>
      <c r="I167" s="5"/>
      <c r="J167" s="5"/>
      <c r="K167" s="5"/>
      <c r="L167" s="5"/>
      <c r="M167" s="5"/>
    </row>
    <row r="168" spans="1:13" ht="114.75" x14ac:dyDescent="0.2">
      <c r="A168" s="4" t="s">
        <v>50</v>
      </c>
      <c r="B168" s="4" t="s">
        <v>1306</v>
      </c>
      <c r="C168" s="5">
        <v>10791.16567</v>
      </c>
      <c r="D168" s="5">
        <v>8490.13148</v>
      </c>
      <c r="E168" s="5">
        <f t="shared" si="8"/>
        <v>78.676685537346586</v>
      </c>
      <c r="F168" s="5">
        <v>5218.1867400000001</v>
      </c>
      <c r="G168" s="5">
        <f t="shared" si="9"/>
        <v>162.70271462151621</v>
      </c>
      <c r="H168" s="5"/>
      <c r="I168" s="5"/>
      <c r="J168" s="5"/>
      <c r="K168" s="5"/>
      <c r="L168" s="5"/>
      <c r="M168" s="5"/>
    </row>
    <row r="169" spans="1:13" ht="114.75" x14ac:dyDescent="0.2">
      <c r="A169" s="4" t="s">
        <v>367</v>
      </c>
      <c r="B169" s="4" t="s">
        <v>1187</v>
      </c>
      <c r="C169" s="5">
        <v>4600.7848199999999</v>
      </c>
      <c r="D169" s="5">
        <v>2756.2892299999999</v>
      </c>
      <c r="E169" s="5">
        <f t="shared" si="8"/>
        <v>59.909109811399517</v>
      </c>
      <c r="F169" s="5">
        <v>3173.7637</v>
      </c>
      <c r="G169" s="5">
        <f t="shared" si="9"/>
        <v>86.846075843642666</v>
      </c>
      <c r="H169" s="5"/>
      <c r="I169" s="5"/>
      <c r="J169" s="5"/>
      <c r="K169" s="5"/>
      <c r="L169" s="5"/>
      <c r="M169" s="5"/>
    </row>
    <row r="170" spans="1:13" ht="114.75" x14ac:dyDescent="0.2">
      <c r="A170" s="4" t="s">
        <v>1068</v>
      </c>
      <c r="B170" s="4" t="s">
        <v>429</v>
      </c>
      <c r="C170" s="5">
        <v>3007.3185100000001</v>
      </c>
      <c r="D170" s="5">
        <v>3050.9827500000001</v>
      </c>
      <c r="E170" s="5">
        <f t="shared" si="8"/>
        <v>101.45193267207337</v>
      </c>
      <c r="F170" s="5">
        <v>3137.0586199999998</v>
      </c>
      <c r="G170" s="5">
        <f t="shared" si="9"/>
        <v>97.25615997574188</v>
      </c>
      <c r="H170" s="5"/>
      <c r="I170" s="5"/>
      <c r="J170" s="5"/>
      <c r="K170" s="5"/>
      <c r="L170" s="5"/>
      <c r="M170" s="5"/>
    </row>
    <row r="171" spans="1:13" ht="76.5" x14ac:dyDescent="0.2">
      <c r="A171" s="4" t="s">
        <v>196</v>
      </c>
      <c r="B171" s="4" t="s">
        <v>686</v>
      </c>
      <c r="C171" s="5">
        <v>34029.466690000001</v>
      </c>
      <c r="D171" s="5">
        <v>25975.098880000001</v>
      </c>
      <c r="E171" s="5">
        <f t="shared" si="8"/>
        <v>76.331195891568655</v>
      </c>
      <c r="F171" s="5">
        <v>24765.193039999998</v>
      </c>
      <c r="G171" s="5">
        <f t="shared" si="9"/>
        <v>104.88550942464208</v>
      </c>
      <c r="H171" s="5">
        <v>10608.37645</v>
      </c>
      <c r="I171" s="5">
        <v>8216.3822500000006</v>
      </c>
      <c r="J171" s="5">
        <f t="shared" si="10"/>
        <v>77.451835242894319</v>
      </c>
      <c r="K171" s="5">
        <v>7759.4596799999999</v>
      </c>
      <c r="L171" s="5">
        <f t="shared" si="11"/>
        <v>105.88858746412096</v>
      </c>
      <c r="M171" s="5">
        <v>817.43964000000051</v>
      </c>
    </row>
    <row r="172" spans="1:13" ht="63.75" x14ac:dyDescent="0.2">
      <c r="A172" s="4" t="s">
        <v>460</v>
      </c>
      <c r="B172" s="4" t="s">
        <v>561</v>
      </c>
      <c r="C172" s="5">
        <v>10608.37645</v>
      </c>
      <c r="D172" s="5">
        <v>8216.3822500000006</v>
      </c>
      <c r="E172" s="5">
        <f t="shared" si="8"/>
        <v>77.451835242894319</v>
      </c>
      <c r="F172" s="5">
        <v>7759.4596799999999</v>
      </c>
      <c r="G172" s="5">
        <f t="shared" si="9"/>
        <v>105.88858746412096</v>
      </c>
      <c r="H172" s="5">
        <v>10608.37645</v>
      </c>
      <c r="I172" s="5">
        <v>8216.3822500000006</v>
      </c>
      <c r="J172" s="5">
        <f t="shared" si="10"/>
        <v>77.451835242894319</v>
      </c>
      <c r="K172" s="5">
        <v>7759.4596799999999</v>
      </c>
      <c r="L172" s="5">
        <f t="shared" si="11"/>
        <v>105.88858746412096</v>
      </c>
      <c r="M172" s="5">
        <v>817.43964000000051</v>
      </c>
    </row>
    <row r="173" spans="1:13" ht="63.75" x14ac:dyDescent="0.2">
      <c r="A173" s="4" t="s">
        <v>1233</v>
      </c>
      <c r="B173" s="4" t="s">
        <v>756</v>
      </c>
      <c r="C173" s="5">
        <v>16961.400000000001</v>
      </c>
      <c r="D173" s="5">
        <v>11706.99546</v>
      </c>
      <c r="E173" s="5">
        <f t="shared" si="8"/>
        <v>69.02139835155117</v>
      </c>
      <c r="F173" s="5">
        <v>13079.78082</v>
      </c>
      <c r="G173" s="5">
        <f t="shared" si="9"/>
        <v>89.504523211116009</v>
      </c>
      <c r="H173" s="5"/>
      <c r="I173" s="5"/>
      <c r="J173" s="5"/>
      <c r="K173" s="5"/>
      <c r="L173" s="5"/>
      <c r="M173" s="5"/>
    </row>
    <row r="174" spans="1:13" ht="63.75" x14ac:dyDescent="0.2">
      <c r="A174" s="4" t="s">
        <v>430</v>
      </c>
      <c r="B174" s="4" t="s">
        <v>589</v>
      </c>
      <c r="C174" s="5">
        <v>5063.875</v>
      </c>
      <c r="D174" s="5">
        <v>4973.4272799999999</v>
      </c>
      <c r="E174" s="5">
        <f t="shared" si="8"/>
        <v>98.213863493865858</v>
      </c>
      <c r="F174" s="5">
        <v>2786.2202000000002</v>
      </c>
      <c r="G174" s="5">
        <f t="shared" si="9"/>
        <v>178.50086938570035</v>
      </c>
      <c r="H174" s="5"/>
      <c r="I174" s="5"/>
      <c r="J174" s="5"/>
      <c r="K174" s="5"/>
      <c r="L174" s="5"/>
      <c r="M174" s="5"/>
    </row>
    <row r="175" spans="1:13" ht="63.75" x14ac:dyDescent="0.2">
      <c r="A175" s="4" t="s">
        <v>760</v>
      </c>
      <c r="B175" s="4" t="s">
        <v>698</v>
      </c>
      <c r="C175" s="5">
        <v>432.91523999999998</v>
      </c>
      <c r="D175" s="5">
        <v>324.57751999999999</v>
      </c>
      <c r="E175" s="5">
        <f t="shared" si="8"/>
        <v>74.97484265049205</v>
      </c>
      <c r="F175" s="5">
        <v>342.72041999999999</v>
      </c>
      <c r="G175" s="5">
        <f t="shared" si="9"/>
        <v>94.706209802147185</v>
      </c>
      <c r="H175" s="5"/>
      <c r="I175" s="5"/>
      <c r="J175" s="5"/>
      <c r="K175" s="5"/>
      <c r="L175" s="5"/>
      <c r="M175" s="5"/>
    </row>
    <row r="176" spans="1:13" ht="63.75" x14ac:dyDescent="0.2">
      <c r="A176" s="4" t="s">
        <v>656</v>
      </c>
      <c r="B176" s="4" t="s">
        <v>1226</v>
      </c>
      <c r="C176" s="5">
        <v>962.9</v>
      </c>
      <c r="D176" s="5">
        <v>753.71636999999998</v>
      </c>
      <c r="E176" s="5">
        <f t="shared" si="8"/>
        <v>78.275664139578367</v>
      </c>
      <c r="F176" s="5">
        <v>797.01192000000003</v>
      </c>
      <c r="G176" s="5">
        <f t="shared" si="9"/>
        <v>94.567766313959268</v>
      </c>
      <c r="H176" s="5"/>
      <c r="I176" s="5"/>
      <c r="J176" s="5"/>
      <c r="K176" s="5"/>
      <c r="L176" s="5"/>
      <c r="M176" s="5"/>
    </row>
    <row r="177" spans="1:13" ht="267.75" x14ac:dyDescent="0.2">
      <c r="A177" s="4" t="s">
        <v>895</v>
      </c>
      <c r="B177" s="4" t="s">
        <v>515</v>
      </c>
      <c r="C177" s="5">
        <v>3.7259799999999998</v>
      </c>
      <c r="D177" s="5">
        <v>0.18301999999999999</v>
      </c>
      <c r="E177" s="5">
        <f t="shared" si="8"/>
        <v>4.9119963070118464</v>
      </c>
      <c r="F177" s="5">
        <v>3.7259799999999998</v>
      </c>
      <c r="G177" s="5">
        <f t="shared" si="9"/>
        <v>4.9119963070118464</v>
      </c>
      <c r="H177" s="5">
        <v>3.7259799999999998</v>
      </c>
      <c r="I177" s="5">
        <v>0.18301999999999999</v>
      </c>
      <c r="J177" s="5">
        <f t="shared" si="10"/>
        <v>4.9119963070118464</v>
      </c>
      <c r="K177" s="5">
        <v>3.7259799999999998</v>
      </c>
      <c r="L177" s="5">
        <f t="shared" si="11"/>
        <v>4.9119963070118464</v>
      </c>
      <c r="M177" s="5"/>
    </row>
    <row r="178" spans="1:13" ht="89.25" x14ac:dyDescent="0.2">
      <c r="A178" s="4" t="s">
        <v>444</v>
      </c>
      <c r="B178" s="4" t="s">
        <v>176</v>
      </c>
      <c r="C178" s="5">
        <v>593.77635999999995</v>
      </c>
      <c r="D178" s="5">
        <v>374.38745</v>
      </c>
      <c r="E178" s="5">
        <f t="shared" si="8"/>
        <v>63.051929180878808</v>
      </c>
      <c r="F178" s="5">
        <v>471.93459999999999</v>
      </c>
      <c r="G178" s="5">
        <f t="shared" si="9"/>
        <v>79.330366961862936</v>
      </c>
      <c r="H178" s="5">
        <v>282.64305000000002</v>
      </c>
      <c r="I178" s="5">
        <v>161.01563999999999</v>
      </c>
      <c r="J178" s="5">
        <f t="shared" si="10"/>
        <v>56.967839824824985</v>
      </c>
      <c r="K178" s="5">
        <v>253.52967000000001</v>
      </c>
      <c r="L178" s="5">
        <f t="shared" si="11"/>
        <v>63.509584499518333</v>
      </c>
      <c r="M178" s="5">
        <v>92.677039999999991</v>
      </c>
    </row>
    <row r="179" spans="1:13" ht="76.5" x14ac:dyDescent="0.2">
      <c r="A179" s="4" t="s">
        <v>49</v>
      </c>
      <c r="B179" s="4" t="s">
        <v>437</v>
      </c>
      <c r="C179" s="5">
        <v>38.123309999999996</v>
      </c>
      <c r="D179" s="5">
        <v>27.519739999999999</v>
      </c>
      <c r="E179" s="5">
        <f t="shared" si="8"/>
        <v>72.186124447221403</v>
      </c>
      <c r="F179" s="5">
        <v>38.419609999999999</v>
      </c>
      <c r="G179" s="5">
        <f t="shared" si="9"/>
        <v>71.62941008511018</v>
      </c>
      <c r="H179" s="5"/>
      <c r="I179" s="5"/>
      <c r="J179" s="5"/>
      <c r="K179" s="5"/>
      <c r="L179" s="5"/>
      <c r="M179" s="5"/>
    </row>
    <row r="180" spans="1:13" ht="216.75" x14ac:dyDescent="0.2">
      <c r="A180" s="4" t="s">
        <v>1131</v>
      </c>
      <c r="B180" s="4" t="s">
        <v>344</v>
      </c>
      <c r="C180" s="5">
        <v>38.123309999999996</v>
      </c>
      <c r="D180" s="5">
        <v>27.519739999999999</v>
      </c>
      <c r="E180" s="5">
        <f t="shared" si="8"/>
        <v>72.186124447221403</v>
      </c>
      <c r="F180" s="5">
        <v>38.419609999999999</v>
      </c>
      <c r="G180" s="5">
        <f t="shared" si="9"/>
        <v>71.62941008511018</v>
      </c>
      <c r="H180" s="5"/>
      <c r="I180" s="5"/>
      <c r="J180" s="5"/>
      <c r="K180" s="5"/>
      <c r="L180" s="5"/>
      <c r="M180" s="5"/>
    </row>
    <row r="181" spans="1:13" ht="89.25" x14ac:dyDescent="0.2">
      <c r="A181" s="4" t="s">
        <v>1028</v>
      </c>
      <c r="B181" s="4" t="s">
        <v>786</v>
      </c>
      <c r="C181" s="5">
        <v>555.65305000000001</v>
      </c>
      <c r="D181" s="5">
        <v>346.86770999999999</v>
      </c>
      <c r="E181" s="5">
        <f t="shared" si="8"/>
        <v>62.425232795896648</v>
      </c>
      <c r="F181" s="5">
        <v>433.51499000000001</v>
      </c>
      <c r="G181" s="5">
        <f t="shared" si="9"/>
        <v>80.012852612086135</v>
      </c>
      <c r="H181" s="5">
        <v>282.64305000000002</v>
      </c>
      <c r="I181" s="5">
        <v>161.01563999999999</v>
      </c>
      <c r="J181" s="5">
        <f t="shared" si="10"/>
        <v>56.967839824824985</v>
      </c>
      <c r="K181" s="5">
        <v>253.52967000000001</v>
      </c>
      <c r="L181" s="5">
        <f t="shared" si="11"/>
        <v>63.509584499518333</v>
      </c>
      <c r="M181" s="5">
        <v>92.677039999999991</v>
      </c>
    </row>
    <row r="182" spans="1:13" ht="204" x14ac:dyDescent="0.2">
      <c r="A182" s="4" t="s">
        <v>483</v>
      </c>
      <c r="B182" s="4" t="s">
        <v>498</v>
      </c>
      <c r="C182" s="5">
        <v>282.64305000000002</v>
      </c>
      <c r="D182" s="5">
        <v>161.01563999999999</v>
      </c>
      <c r="E182" s="5">
        <f t="shared" si="8"/>
        <v>56.967839824824985</v>
      </c>
      <c r="F182" s="5">
        <v>253.52967000000001</v>
      </c>
      <c r="G182" s="5">
        <f t="shared" si="9"/>
        <v>63.509584499518333</v>
      </c>
      <c r="H182" s="5">
        <v>282.64305000000002</v>
      </c>
      <c r="I182" s="5">
        <v>161.01563999999999</v>
      </c>
      <c r="J182" s="5">
        <f t="shared" si="10"/>
        <v>56.967839824824985</v>
      </c>
      <c r="K182" s="5">
        <v>253.52967000000001</v>
      </c>
      <c r="L182" s="5">
        <f t="shared" si="11"/>
        <v>63.509584499518333</v>
      </c>
      <c r="M182" s="5">
        <v>92.677039999999991</v>
      </c>
    </row>
    <row r="183" spans="1:13" ht="191.25" x14ac:dyDescent="0.2">
      <c r="A183" s="4" t="s">
        <v>743</v>
      </c>
      <c r="B183" s="4" t="s">
        <v>663</v>
      </c>
      <c r="C183" s="5">
        <v>272</v>
      </c>
      <c r="D183" s="5">
        <v>184.30759</v>
      </c>
      <c r="E183" s="5">
        <f t="shared" si="8"/>
        <v>67.76014338235295</v>
      </c>
      <c r="F183" s="5">
        <v>179.98532</v>
      </c>
      <c r="G183" s="5">
        <f t="shared" si="9"/>
        <v>102.4014569632679</v>
      </c>
      <c r="H183" s="5"/>
      <c r="I183" s="5"/>
      <c r="J183" s="5"/>
      <c r="K183" s="5"/>
      <c r="L183" s="5"/>
      <c r="M183" s="5"/>
    </row>
    <row r="184" spans="1:13" ht="191.25" x14ac:dyDescent="0.2">
      <c r="A184" s="4" t="s">
        <v>454</v>
      </c>
      <c r="B184" s="4" t="s">
        <v>941</v>
      </c>
      <c r="C184" s="5"/>
      <c r="D184" s="5">
        <v>1.4453400000000001</v>
      </c>
      <c r="E184" s="5" t="str">
        <f t="shared" si="8"/>
        <v xml:space="preserve"> </v>
      </c>
      <c r="F184" s="5"/>
      <c r="G184" s="5" t="str">
        <f t="shared" si="9"/>
        <v xml:space="preserve"> </v>
      </c>
      <c r="H184" s="5"/>
      <c r="I184" s="5"/>
      <c r="J184" s="5"/>
      <c r="K184" s="5"/>
      <c r="L184" s="5"/>
      <c r="M184" s="5"/>
    </row>
    <row r="185" spans="1:13" ht="191.25" x14ac:dyDescent="0.2">
      <c r="A185" s="4" t="s">
        <v>777</v>
      </c>
      <c r="B185" s="4" t="s">
        <v>18</v>
      </c>
      <c r="C185" s="5">
        <v>1.01</v>
      </c>
      <c r="D185" s="5">
        <v>9.9140000000000006E-2</v>
      </c>
      <c r="E185" s="5">
        <f t="shared" si="8"/>
        <v>9.8158415841584166</v>
      </c>
      <c r="F185" s="5"/>
      <c r="G185" s="5" t="str">
        <f t="shared" si="9"/>
        <v xml:space="preserve"> </v>
      </c>
      <c r="H185" s="5"/>
      <c r="I185" s="5"/>
      <c r="J185" s="5"/>
      <c r="K185" s="5"/>
      <c r="L185" s="5"/>
      <c r="M185" s="5"/>
    </row>
    <row r="186" spans="1:13" ht="38.25" x14ac:dyDescent="0.2">
      <c r="A186" s="4" t="s">
        <v>1122</v>
      </c>
      <c r="B186" s="4" t="s">
        <v>976</v>
      </c>
      <c r="C186" s="5">
        <v>7129.2536200000004</v>
      </c>
      <c r="D186" s="5">
        <v>9047.4870200000005</v>
      </c>
      <c r="E186" s="5">
        <f t="shared" si="8"/>
        <v>126.9065108669819</v>
      </c>
      <c r="F186" s="5">
        <v>15659.53989</v>
      </c>
      <c r="G186" s="5">
        <f t="shared" si="9"/>
        <v>57.776199579003084</v>
      </c>
      <c r="H186" s="5">
        <v>196.39</v>
      </c>
      <c r="I186" s="5">
        <v>977.154</v>
      </c>
      <c r="J186" s="5" t="str">
        <f t="shared" si="10"/>
        <v>свыше 200</v>
      </c>
      <c r="K186" s="5">
        <v>851.53941999999995</v>
      </c>
      <c r="L186" s="5">
        <f t="shared" si="11"/>
        <v>114.75146975579828</v>
      </c>
      <c r="M186" s="5"/>
    </row>
    <row r="187" spans="1:13" ht="89.25" x14ac:dyDescent="0.2">
      <c r="A187" s="4" t="s">
        <v>1261</v>
      </c>
      <c r="B187" s="4" t="s">
        <v>207</v>
      </c>
      <c r="C187" s="5">
        <v>7129.2536200000004</v>
      </c>
      <c r="D187" s="5">
        <v>9047.4870200000005</v>
      </c>
      <c r="E187" s="5">
        <f t="shared" si="8"/>
        <v>126.9065108669819</v>
      </c>
      <c r="F187" s="5">
        <v>15659.53989</v>
      </c>
      <c r="G187" s="5">
        <f t="shared" si="9"/>
        <v>57.776199579003084</v>
      </c>
      <c r="H187" s="5">
        <v>196.39</v>
      </c>
      <c r="I187" s="5">
        <v>977.154</v>
      </c>
      <c r="J187" s="5" t="str">
        <f t="shared" si="10"/>
        <v>свыше 200</v>
      </c>
      <c r="K187" s="5">
        <v>851.53941999999995</v>
      </c>
      <c r="L187" s="5">
        <f t="shared" si="11"/>
        <v>114.75146975579828</v>
      </c>
      <c r="M187" s="5"/>
    </row>
    <row r="188" spans="1:13" ht="89.25" x14ac:dyDescent="0.2">
      <c r="A188" s="4" t="s">
        <v>182</v>
      </c>
      <c r="B188" s="4" t="s">
        <v>937</v>
      </c>
      <c r="C188" s="5">
        <v>196.39</v>
      </c>
      <c r="D188" s="5">
        <v>977.154</v>
      </c>
      <c r="E188" s="5" t="str">
        <f t="shared" si="8"/>
        <v>свыше 200</v>
      </c>
      <c r="F188" s="5">
        <v>851.53941999999995</v>
      </c>
      <c r="G188" s="5">
        <f t="shared" si="9"/>
        <v>114.75146975579828</v>
      </c>
      <c r="H188" s="5">
        <v>196.39</v>
      </c>
      <c r="I188" s="5">
        <v>977.154</v>
      </c>
      <c r="J188" s="5" t="str">
        <f t="shared" si="10"/>
        <v>свыше 200</v>
      </c>
      <c r="K188" s="5">
        <v>851.53941999999995</v>
      </c>
      <c r="L188" s="5">
        <f t="shared" si="11"/>
        <v>114.75146975579828</v>
      </c>
      <c r="M188" s="5"/>
    </row>
    <row r="189" spans="1:13" ht="89.25" x14ac:dyDescent="0.2">
      <c r="A189" s="4" t="s">
        <v>1001</v>
      </c>
      <c r="B189" s="4" t="s">
        <v>1227</v>
      </c>
      <c r="C189" s="5">
        <v>6756.4636200000004</v>
      </c>
      <c r="D189" s="5">
        <v>8006.1219300000002</v>
      </c>
      <c r="E189" s="5">
        <f t="shared" si="8"/>
        <v>118.49574541185792</v>
      </c>
      <c r="F189" s="5">
        <v>14663.11182</v>
      </c>
      <c r="G189" s="5">
        <f t="shared" si="9"/>
        <v>54.600428805841297</v>
      </c>
      <c r="H189" s="5"/>
      <c r="I189" s="5"/>
      <c r="J189" s="5"/>
      <c r="K189" s="5"/>
      <c r="L189" s="5"/>
      <c r="M189" s="5"/>
    </row>
    <row r="190" spans="1:13" ht="89.25" x14ac:dyDescent="0.2">
      <c r="A190" s="4" t="s">
        <v>158</v>
      </c>
      <c r="B190" s="4" t="s">
        <v>78</v>
      </c>
      <c r="C190" s="5">
        <v>176.4</v>
      </c>
      <c r="D190" s="5">
        <v>64.211089999999999</v>
      </c>
      <c r="E190" s="5">
        <f t="shared" si="8"/>
        <v>36.40084467120181</v>
      </c>
      <c r="F190" s="5">
        <v>144.88865000000001</v>
      </c>
      <c r="G190" s="5">
        <f t="shared" si="9"/>
        <v>44.317543161593399</v>
      </c>
      <c r="H190" s="5"/>
      <c r="I190" s="5"/>
      <c r="J190" s="5"/>
      <c r="K190" s="5"/>
      <c r="L190" s="5"/>
      <c r="M190" s="5"/>
    </row>
    <row r="191" spans="1:13" ht="165.75" x14ac:dyDescent="0.2">
      <c r="A191" s="4" t="s">
        <v>1026</v>
      </c>
      <c r="B191" s="4" t="s">
        <v>909</v>
      </c>
      <c r="C191" s="5">
        <v>65467.159780000002</v>
      </c>
      <c r="D191" s="5">
        <v>48905.801050000002</v>
      </c>
      <c r="E191" s="5">
        <f t="shared" si="8"/>
        <v>74.702799410186969</v>
      </c>
      <c r="F191" s="5">
        <v>43322.246910000002</v>
      </c>
      <c r="G191" s="5">
        <f t="shared" si="9"/>
        <v>112.88842231936765</v>
      </c>
      <c r="H191" s="5"/>
      <c r="I191" s="5"/>
      <c r="J191" s="5"/>
      <c r="K191" s="5"/>
      <c r="L191" s="5"/>
      <c r="M191" s="5"/>
    </row>
    <row r="192" spans="1:13" ht="165.75" x14ac:dyDescent="0.2">
      <c r="A192" s="4" t="s">
        <v>611</v>
      </c>
      <c r="B192" s="4" t="s">
        <v>837</v>
      </c>
      <c r="C192" s="5">
        <v>65467.159780000002</v>
      </c>
      <c r="D192" s="5">
        <v>48905.801050000002</v>
      </c>
      <c r="E192" s="5">
        <f t="shared" si="8"/>
        <v>74.702799410186969</v>
      </c>
      <c r="F192" s="5">
        <v>43322.246910000002</v>
      </c>
      <c r="G192" s="5">
        <f t="shared" si="9"/>
        <v>112.88842231936765</v>
      </c>
      <c r="H192" s="5"/>
      <c r="I192" s="5"/>
      <c r="J192" s="5"/>
      <c r="K192" s="5"/>
      <c r="L192" s="5"/>
      <c r="M192" s="5"/>
    </row>
    <row r="193" spans="1:13" ht="140.25" x14ac:dyDescent="0.2">
      <c r="A193" s="4" t="s">
        <v>277</v>
      </c>
      <c r="B193" s="4" t="s">
        <v>886</v>
      </c>
      <c r="C193" s="5">
        <v>48066.743909999997</v>
      </c>
      <c r="D193" s="5">
        <v>35364.188609999997</v>
      </c>
      <c r="E193" s="5">
        <f t="shared" si="8"/>
        <v>73.573089694229722</v>
      </c>
      <c r="F193" s="5">
        <v>31885.16516</v>
      </c>
      <c r="G193" s="5">
        <f t="shared" si="9"/>
        <v>110.91110374540081</v>
      </c>
      <c r="H193" s="5"/>
      <c r="I193" s="5"/>
      <c r="J193" s="5"/>
      <c r="K193" s="5"/>
      <c r="L193" s="5"/>
      <c r="M193" s="5"/>
    </row>
    <row r="194" spans="1:13" ht="153" x14ac:dyDescent="0.2">
      <c r="A194" s="4" t="s">
        <v>10</v>
      </c>
      <c r="B194" s="4" t="s">
        <v>1288</v>
      </c>
      <c r="C194" s="5">
        <v>5259.9811</v>
      </c>
      <c r="D194" s="5">
        <v>4253.2884800000002</v>
      </c>
      <c r="E194" s="5">
        <f t="shared" si="8"/>
        <v>80.861288265845673</v>
      </c>
      <c r="F194" s="5">
        <v>2816.7439800000002</v>
      </c>
      <c r="G194" s="5">
        <f t="shared" si="9"/>
        <v>151.00018000215979</v>
      </c>
      <c r="H194" s="5"/>
      <c r="I194" s="5"/>
      <c r="J194" s="5"/>
      <c r="K194" s="5"/>
      <c r="L194" s="5"/>
      <c r="M194" s="5"/>
    </row>
    <row r="195" spans="1:13" ht="140.25" x14ac:dyDescent="0.2">
      <c r="A195" s="4" t="s">
        <v>332</v>
      </c>
      <c r="B195" s="4" t="s">
        <v>268</v>
      </c>
      <c r="C195" s="5">
        <v>4596.1153299999996</v>
      </c>
      <c r="D195" s="5">
        <v>3023.73585</v>
      </c>
      <c r="E195" s="5">
        <f t="shared" si="8"/>
        <v>65.788946379637522</v>
      </c>
      <c r="F195" s="5">
        <v>4174.1283100000001</v>
      </c>
      <c r="G195" s="5">
        <f t="shared" si="9"/>
        <v>72.439935369404111</v>
      </c>
      <c r="H195" s="5"/>
      <c r="I195" s="5"/>
      <c r="J195" s="5"/>
      <c r="K195" s="5"/>
      <c r="L195" s="5"/>
      <c r="M195" s="5"/>
    </row>
    <row r="196" spans="1:13" ht="140.25" x14ac:dyDescent="0.2">
      <c r="A196" s="4" t="s">
        <v>1039</v>
      </c>
      <c r="B196" s="4" t="s">
        <v>549</v>
      </c>
      <c r="C196" s="5">
        <v>7544.3194400000002</v>
      </c>
      <c r="D196" s="5">
        <v>6264.5881099999997</v>
      </c>
      <c r="E196" s="5">
        <f t="shared" si="8"/>
        <v>83.037153447998747</v>
      </c>
      <c r="F196" s="5">
        <v>4446.20946</v>
      </c>
      <c r="G196" s="5">
        <f t="shared" si="9"/>
        <v>140.89727815027408</v>
      </c>
      <c r="H196" s="5"/>
      <c r="I196" s="5"/>
      <c r="J196" s="5"/>
      <c r="K196" s="5"/>
      <c r="L196" s="5"/>
      <c r="M196" s="5"/>
    </row>
    <row r="197" spans="1:13" ht="51" x14ac:dyDescent="0.2">
      <c r="A197" s="4" t="s">
        <v>210</v>
      </c>
      <c r="B197" s="4" t="s">
        <v>613</v>
      </c>
      <c r="C197" s="5">
        <v>49447.9899</v>
      </c>
      <c r="D197" s="5">
        <v>71841.794540000003</v>
      </c>
      <c r="E197" s="5">
        <f t="shared" si="8"/>
        <v>145.28759345989107</v>
      </c>
      <c r="F197" s="5">
        <v>47017.144220000002</v>
      </c>
      <c r="G197" s="5">
        <f t="shared" si="9"/>
        <v>152.79914535821629</v>
      </c>
      <c r="H197" s="5">
        <v>33915.197829999997</v>
      </c>
      <c r="I197" s="5">
        <v>58740.267440000003</v>
      </c>
      <c r="J197" s="5">
        <f t="shared" si="10"/>
        <v>173.19747841199606</v>
      </c>
      <c r="K197" s="5">
        <v>38143.198199999999</v>
      </c>
      <c r="L197" s="5">
        <f t="shared" si="11"/>
        <v>153.99932415735398</v>
      </c>
      <c r="M197" s="5">
        <v>4315.3593900000051</v>
      </c>
    </row>
    <row r="198" spans="1:13" ht="38.25" x14ac:dyDescent="0.2">
      <c r="A198" s="4" t="s">
        <v>1311</v>
      </c>
      <c r="B198" s="4" t="s">
        <v>145</v>
      </c>
      <c r="C198" s="5">
        <v>23644.79207</v>
      </c>
      <c r="D198" s="5">
        <v>22629.910449999999</v>
      </c>
      <c r="E198" s="5">
        <f t="shared" si="8"/>
        <v>95.707800614209418</v>
      </c>
      <c r="F198" s="5">
        <v>15327.725479999999</v>
      </c>
      <c r="G198" s="5">
        <f t="shared" si="9"/>
        <v>147.64036894794387</v>
      </c>
      <c r="H198" s="5">
        <v>8112</v>
      </c>
      <c r="I198" s="5">
        <v>9528.3833500000001</v>
      </c>
      <c r="J198" s="5">
        <f t="shared" si="10"/>
        <v>117.46034701676528</v>
      </c>
      <c r="K198" s="5">
        <v>6453.7794599999997</v>
      </c>
      <c r="L198" s="5">
        <f t="shared" si="11"/>
        <v>147.64036188494114</v>
      </c>
      <c r="M198" s="5">
        <v>216.10757000000012</v>
      </c>
    </row>
    <row r="199" spans="1:13" ht="51" x14ac:dyDescent="0.2">
      <c r="A199" s="4" t="s">
        <v>961</v>
      </c>
      <c r="B199" s="4" t="s">
        <v>887</v>
      </c>
      <c r="C199" s="5">
        <v>3660.9953999999998</v>
      </c>
      <c r="D199" s="5">
        <v>2253.4888000000001</v>
      </c>
      <c r="E199" s="5">
        <f t="shared" ref="E199:E262" si="12">IF(C199=0," ",IF(D199/C199*100&gt;200,"свыше 200",IF(D199/C199&gt;0,D199/C199*100,"")))</f>
        <v>61.553991572892997</v>
      </c>
      <c r="F199" s="5">
        <v>2603.6667900000002</v>
      </c>
      <c r="G199" s="5">
        <f t="shared" ref="G199:G262" si="13">IF(F199=0," ",IF(D199/F199*100&gt;200,"свыше 200",IF(D199/F199&gt;0,D199/F199*100,"")))</f>
        <v>86.550583533002694</v>
      </c>
      <c r="H199" s="5">
        <v>1320.8</v>
      </c>
      <c r="I199" s="5">
        <v>948.83735000000001</v>
      </c>
      <c r="J199" s="5">
        <f t="shared" si="10"/>
        <v>71.838079194427635</v>
      </c>
      <c r="K199" s="5">
        <v>1096.2805000000001</v>
      </c>
      <c r="L199" s="5">
        <f t="shared" si="11"/>
        <v>86.550599960502808</v>
      </c>
      <c r="M199" s="5">
        <v>22.782820000000015</v>
      </c>
    </row>
    <row r="200" spans="1:13" ht="38.25" x14ac:dyDescent="0.2">
      <c r="A200" s="4" t="s">
        <v>768</v>
      </c>
      <c r="B200" s="4" t="s">
        <v>384</v>
      </c>
      <c r="C200" s="5">
        <v>7335.57</v>
      </c>
      <c r="D200" s="5">
        <v>4121.2786500000002</v>
      </c>
      <c r="E200" s="5">
        <f t="shared" si="12"/>
        <v>56.182118771956382</v>
      </c>
      <c r="F200" s="5">
        <v>5815.6137399999998</v>
      </c>
      <c r="G200" s="5">
        <f t="shared" si="13"/>
        <v>70.865756122242061</v>
      </c>
      <c r="H200" s="5">
        <v>2776.8</v>
      </c>
      <c r="I200" s="5">
        <v>1735.2751900000001</v>
      </c>
      <c r="J200" s="5">
        <f t="shared" si="10"/>
        <v>62.491903990204548</v>
      </c>
      <c r="K200" s="5">
        <v>2448.6794300000001</v>
      </c>
      <c r="L200" s="5">
        <f t="shared" si="11"/>
        <v>70.865755996488275</v>
      </c>
      <c r="M200" s="5">
        <v>8.6771900000001096</v>
      </c>
    </row>
    <row r="201" spans="1:13" ht="38.25" x14ac:dyDescent="0.2">
      <c r="A201" s="4" t="s">
        <v>361</v>
      </c>
      <c r="B201" s="4" t="s">
        <v>530</v>
      </c>
      <c r="C201" s="5">
        <v>12648.22667</v>
      </c>
      <c r="D201" s="5">
        <v>16255.143</v>
      </c>
      <c r="E201" s="5">
        <f t="shared" si="12"/>
        <v>128.51717022557122</v>
      </c>
      <c r="F201" s="5">
        <v>6907.8243000000002</v>
      </c>
      <c r="G201" s="5" t="str">
        <f t="shared" si="13"/>
        <v>свыше 200</v>
      </c>
      <c r="H201" s="5">
        <v>4014.4</v>
      </c>
      <c r="I201" s="5">
        <v>6844.27081</v>
      </c>
      <c r="J201" s="5">
        <f t="shared" si="10"/>
        <v>170.49299546632125</v>
      </c>
      <c r="K201" s="5">
        <v>2908.5581999999999</v>
      </c>
      <c r="L201" s="5" t="str">
        <f t="shared" si="11"/>
        <v>свыше 200</v>
      </c>
      <c r="M201" s="5">
        <v>184.64756000000034</v>
      </c>
    </row>
    <row r="202" spans="1:13" ht="25.5" x14ac:dyDescent="0.2">
      <c r="A202" s="4" t="s">
        <v>1035</v>
      </c>
      <c r="B202" s="4" t="s">
        <v>1178</v>
      </c>
      <c r="C202" s="5">
        <v>6108.6034399999999</v>
      </c>
      <c r="D202" s="5">
        <v>4987.6114600000001</v>
      </c>
      <c r="E202" s="5">
        <f t="shared" si="12"/>
        <v>81.648964595416601</v>
      </c>
      <c r="F202" s="5">
        <v>6834.65013</v>
      </c>
      <c r="G202" s="5">
        <f t="shared" si="13"/>
        <v>72.975373503134975</v>
      </c>
      <c r="H202" s="5">
        <v>3813.7</v>
      </c>
      <c r="I202" s="5">
        <v>2100.0469600000001</v>
      </c>
      <c r="J202" s="5">
        <f t="shared" si="10"/>
        <v>55.065866743582362</v>
      </c>
      <c r="K202" s="5">
        <v>2877.7480099999998</v>
      </c>
      <c r="L202" s="5">
        <f t="shared" si="11"/>
        <v>72.975359645891999</v>
      </c>
      <c r="M202" s="5">
        <v>163.47059000000013</v>
      </c>
    </row>
    <row r="203" spans="1:13" ht="38.25" x14ac:dyDescent="0.2">
      <c r="A203" s="4" t="s">
        <v>326</v>
      </c>
      <c r="B203" s="4" t="s">
        <v>431</v>
      </c>
      <c r="C203" s="5">
        <v>6539.6232300000001</v>
      </c>
      <c r="D203" s="5">
        <v>11267.53154</v>
      </c>
      <c r="E203" s="5">
        <f t="shared" si="12"/>
        <v>172.29634099272107</v>
      </c>
      <c r="F203" s="5">
        <v>73.174170000000004</v>
      </c>
      <c r="G203" s="5" t="str">
        <f t="shared" si="13"/>
        <v>свыше 200</v>
      </c>
      <c r="H203" s="5">
        <v>200.7</v>
      </c>
      <c r="I203" s="5">
        <v>4744.2238500000003</v>
      </c>
      <c r="J203" s="5" t="str">
        <f t="shared" si="10"/>
        <v>свыше 200</v>
      </c>
      <c r="K203" s="5">
        <v>30.810189999999999</v>
      </c>
      <c r="L203" s="5" t="str">
        <f t="shared" si="11"/>
        <v>свыше 200</v>
      </c>
      <c r="M203" s="5">
        <v>21.176970000000438</v>
      </c>
    </row>
    <row r="204" spans="1:13" ht="89.25" x14ac:dyDescent="0.2">
      <c r="A204" s="4" t="s">
        <v>1123</v>
      </c>
      <c r="B204" s="4" t="s">
        <v>840</v>
      </c>
      <c r="C204" s="5"/>
      <c r="D204" s="5"/>
      <c r="E204" s="5" t="str">
        <f t="shared" si="12"/>
        <v xml:space="preserve"> </v>
      </c>
      <c r="F204" s="5">
        <v>0.62065000000000003</v>
      </c>
      <c r="G204" s="5" t="str">
        <f t="shared" si="13"/>
        <v/>
      </c>
      <c r="H204" s="5"/>
      <c r="I204" s="5"/>
      <c r="J204" s="5" t="str">
        <f t="shared" si="10"/>
        <v xml:space="preserve"> </v>
      </c>
      <c r="K204" s="5">
        <v>0.26133000000000001</v>
      </c>
      <c r="L204" s="5" t="str">
        <f t="shared" si="11"/>
        <v/>
      </c>
      <c r="M204" s="5"/>
    </row>
    <row r="205" spans="1:13" ht="25.5" x14ac:dyDescent="0.2">
      <c r="A205" s="4" t="s">
        <v>485</v>
      </c>
      <c r="B205" s="4" t="s">
        <v>918</v>
      </c>
      <c r="C205" s="5">
        <v>816.69782999999995</v>
      </c>
      <c r="D205" s="5">
        <v>9934.7147600000008</v>
      </c>
      <c r="E205" s="5" t="str">
        <f t="shared" si="12"/>
        <v>свыше 200</v>
      </c>
      <c r="F205" s="5">
        <v>1970.1659299999999</v>
      </c>
      <c r="G205" s="5" t="str">
        <f t="shared" si="13"/>
        <v>свыше 200</v>
      </c>
      <c r="H205" s="5">
        <v>816.69782999999995</v>
      </c>
      <c r="I205" s="5">
        <v>9934.7147600000008</v>
      </c>
      <c r="J205" s="5" t="str">
        <f t="shared" si="10"/>
        <v>свыше 200</v>
      </c>
      <c r="K205" s="5">
        <v>1970.1659299999999</v>
      </c>
      <c r="L205" s="5" t="str">
        <f t="shared" si="11"/>
        <v>свыше 200</v>
      </c>
      <c r="M205" s="5"/>
    </row>
    <row r="206" spans="1:13" ht="89.25" x14ac:dyDescent="0.2">
      <c r="A206" s="4" t="s">
        <v>527</v>
      </c>
      <c r="B206" s="4" t="s">
        <v>762</v>
      </c>
      <c r="C206" s="5">
        <v>752.69782999999995</v>
      </c>
      <c r="D206" s="5">
        <v>9508.5647499999995</v>
      </c>
      <c r="E206" s="5" t="str">
        <f t="shared" si="12"/>
        <v>свыше 200</v>
      </c>
      <c r="F206" s="5"/>
      <c r="G206" s="5" t="str">
        <f t="shared" si="13"/>
        <v xml:space="preserve"> </v>
      </c>
      <c r="H206" s="5">
        <v>752.69782999999995</v>
      </c>
      <c r="I206" s="5">
        <v>9508.5647499999995</v>
      </c>
      <c r="J206" s="5" t="str">
        <f t="shared" si="10"/>
        <v>свыше 200</v>
      </c>
      <c r="K206" s="5"/>
      <c r="L206" s="5" t="str">
        <f t="shared" si="11"/>
        <v xml:space="preserve"> </v>
      </c>
      <c r="M206" s="5"/>
    </row>
    <row r="207" spans="1:13" ht="114.75" x14ac:dyDescent="0.2">
      <c r="A207" s="4" t="s">
        <v>495</v>
      </c>
      <c r="B207" s="4" t="s">
        <v>1278</v>
      </c>
      <c r="C207" s="5">
        <v>752.69782999999995</v>
      </c>
      <c r="D207" s="5">
        <v>9508.5647499999995</v>
      </c>
      <c r="E207" s="5" t="str">
        <f t="shared" si="12"/>
        <v>свыше 200</v>
      </c>
      <c r="F207" s="5"/>
      <c r="G207" s="5" t="str">
        <f t="shared" si="13"/>
        <v xml:space="preserve"> </v>
      </c>
      <c r="H207" s="5">
        <v>752.69782999999995</v>
      </c>
      <c r="I207" s="5">
        <v>9508.5647499999995</v>
      </c>
      <c r="J207" s="5" t="str">
        <f t="shared" ref="J207:J255" si="14">IF(H207=0," ",IF(I207/H207*100&gt;200,"свыше 200",IF(I207/H207&gt;0,I207/H207*100,"")))</f>
        <v>свыше 200</v>
      </c>
      <c r="K207" s="5"/>
      <c r="L207" s="5" t="str">
        <f t="shared" ref="L207:L255" si="15">IF(K207=0," ",IF(I207/K207*100&gt;200,"свыше 200",IF(I207/K207&gt;0,I207/K207*100,"")))</f>
        <v xml:space="preserve"> </v>
      </c>
      <c r="M207" s="5"/>
    </row>
    <row r="208" spans="1:13" ht="63.75" x14ac:dyDescent="0.2">
      <c r="A208" s="4" t="s">
        <v>284</v>
      </c>
      <c r="B208" s="4" t="s">
        <v>1017</v>
      </c>
      <c r="C208" s="5">
        <v>4</v>
      </c>
      <c r="D208" s="5">
        <v>46.150010000000002</v>
      </c>
      <c r="E208" s="5" t="str">
        <f t="shared" si="12"/>
        <v>свыше 200</v>
      </c>
      <c r="F208" s="5">
        <v>23.852329999999998</v>
      </c>
      <c r="G208" s="5">
        <f t="shared" si="13"/>
        <v>193.48218811327868</v>
      </c>
      <c r="H208" s="5">
        <v>4</v>
      </c>
      <c r="I208" s="5">
        <v>46.150010000000002</v>
      </c>
      <c r="J208" s="5" t="str">
        <f t="shared" si="14"/>
        <v>свыше 200</v>
      </c>
      <c r="K208" s="5">
        <v>23.852329999999998</v>
      </c>
      <c r="L208" s="5">
        <f t="shared" si="15"/>
        <v>193.48218811327868</v>
      </c>
      <c r="M208" s="5"/>
    </row>
    <row r="209" spans="1:13" ht="102" x14ac:dyDescent="0.2">
      <c r="A209" s="4" t="s">
        <v>885</v>
      </c>
      <c r="B209" s="4" t="s">
        <v>1103</v>
      </c>
      <c r="C209" s="5">
        <v>60</v>
      </c>
      <c r="D209" s="5">
        <v>380</v>
      </c>
      <c r="E209" s="5" t="str">
        <f t="shared" si="12"/>
        <v>свыше 200</v>
      </c>
      <c r="F209" s="5">
        <v>60</v>
      </c>
      <c r="G209" s="5" t="str">
        <f t="shared" si="13"/>
        <v>свыше 200</v>
      </c>
      <c r="H209" s="5">
        <v>60</v>
      </c>
      <c r="I209" s="5">
        <v>380</v>
      </c>
      <c r="J209" s="5" t="str">
        <f t="shared" si="14"/>
        <v>свыше 200</v>
      </c>
      <c r="K209" s="5">
        <v>60</v>
      </c>
      <c r="L209" s="5" t="str">
        <f t="shared" si="15"/>
        <v>свыше 200</v>
      </c>
      <c r="M209" s="5"/>
    </row>
    <row r="210" spans="1:13" ht="114.75" x14ac:dyDescent="0.2">
      <c r="A210" s="4" t="s">
        <v>866</v>
      </c>
      <c r="B210" s="4" t="s">
        <v>65</v>
      </c>
      <c r="C210" s="5">
        <v>60</v>
      </c>
      <c r="D210" s="5">
        <v>380</v>
      </c>
      <c r="E210" s="5" t="str">
        <f t="shared" si="12"/>
        <v>свыше 200</v>
      </c>
      <c r="F210" s="5">
        <v>60</v>
      </c>
      <c r="G210" s="5" t="str">
        <f t="shared" si="13"/>
        <v>свыше 200</v>
      </c>
      <c r="H210" s="5">
        <v>60</v>
      </c>
      <c r="I210" s="5">
        <v>380</v>
      </c>
      <c r="J210" s="5" t="str">
        <f t="shared" si="14"/>
        <v>свыше 200</v>
      </c>
      <c r="K210" s="5">
        <v>60</v>
      </c>
      <c r="L210" s="5" t="str">
        <f t="shared" si="15"/>
        <v>свыше 200</v>
      </c>
      <c r="M210" s="5"/>
    </row>
    <row r="211" spans="1:13" ht="51" x14ac:dyDescent="0.2">
      <c r="A211" s="4" t="s">
        <v>106</v>
      </c>
      <c r="B211" s="4" t="s">
        <v>227</v>
      </c>
      <c r="C211" s="5"/>
      <c r="D211" s="5"/>
      <c r="E211" s="5" t="str">
        <f t="shared" si="12"/>
        <v xml:space="preserve"> </v>
      </c>
      <c r="F211" s="5">
        <v>1886.3136</v>
      </c>
      <c r="G211" s="5" t="str">
        <f t="shared" si="13"/>
        <v/>
      </c>
      <c r="H211" s="5"/>
      <c r="I211" s="5"/>
      <c r="J211" s="5" t="str">
        <f t="shared" si="14"/>
        <v xml:space="preserve"> </v>
      </c>
      <c r="K211" s="5">
        <v>1886.3136</v>
      </c>
      <c r="L211" s="5" t="str">
        <f t="shared" si="15"/>
        <v/>
      </c>
      <c r="M211" s="5"/>
    </row>
    <row r="212" spans="1:13" ht="63.75" x14ac:dyDescent="0.2">
      <c r="A212" s="4" t="s">
        <v>915</v>
      </c>
      <c r="B212" s="4" t="s">
        <v>867</v>
      </c>
      <c r="C212" s="5"/>
      <c r="D212" s="5"/>
      <c r="E212" s="5" t="str">
        <f t="shared" si="12"/>
        <v xml:space="preserve"> </v>
      </c>
      <c r="F212" s="5">
        <v>1886.3136</v>
      </c>
      <c r="G212" s="5" t="str">
        <f t="shared" si="13"/>
        <v/>
      </c>
      <c r="H212" s="5"/>
      <c r="I212" s="5"/>
      <c r="J212" s="5" t="str">
        <f t="shared" si="14"/>
        <v xml:space="preserve"> </v>
      </c>
      <c r="K212" s="5">
        <v>1886.3136</v>
      </c>
      <c r="L212" s="5" t="str">
        <f t="shared" si="15"/>
        <v/>
      </c>
      <c r="M212" s="5"/>
    </row>
    <row r="213" spans="1:13" ht="25.5" x14ac:dyDescent="0.2">
      <c r="A213" s="4" t="s">
        <v>371</v>
      </c>
      <c r="B213" s="4" t="s">
        <v>102</v>
      </c>
      <c r="C213" s="5">
        <v>24986.5</v>
      </c>
      <c r="D213" s="5">
        <v>39277.169329999997</v>
      </c>
      <c r="E213" s="5">
        <f t="shared" si="12"/>
        <v>157.1935618433954</v>
      </c>
      <c r="F213" s="5">
        <v>29719.252810000002</v>
      </c>
      <c r="G213" s="5">
        <f t="shared" si="13"/>
        <v>132.16068917043543</v>
      </c>
      <c r="H213" s="5">
        <v>24986.5</v>
      </c>
      <c r="I213" s="5">
        <v>39277.169329999997</v>
      </c>
      <c r="J213" s="5">
        <f t="shared" si="14"/>
        <v>157.1935618433954</v>
      </c>
      <c r="K213" s="5">
        <v>29719.252810000002</v>
      </c>
      <c r="L213" s="5">
        <f t="shared" si="15"/>
        <v>132.16068917043543</v>
      </c>
      <c r="M213" s="5">
        <v>4099.2506199999989</v>
      </c>
    </row>
    <row r="214" spans="1:13" ht="38.25" x14ac:dyDescent="0.2">
      <c r="A214" s="4" t="s">
        <v>1310</v>
      </c>
      <c r="B214" s="4" t="s">
        <v>464</v>
      </c>
      <c r="C214" s="5">
        <v>24986.5</v>
      </c>
      <c r="D214" s="5">
        <v>39277.169329999997</v>
      </c>
      <c r="E214" s="5">
        <f t="shared" si="12"/>
        <v>157.1935618433954</v>
      </c>
      <c r="F214" s="5">
        <v>29719.252810000002</v>
      </c>
      <c r="G214" s="5">
        <f t="shared" si="13"/>
        <v>132.16068917043543</v>
      </c>
      <c r="H214" s="5">
        <v>24986.5</v>
      </c>
      <c r="I214" s="5">
        <v>39277.169329999997</v>
      </c>
      <c r="J214" s="5">
        <f t="shared" si="14"/>
        <v>157.1935618433954</v>
      </c>
      <c r="K214" s="5">
        <v>29719.252810000002</v>
      </c>
      <c r="L214" s="5">
        <f t="shared" si="15"/>
        <v>132.16068917043543</v>
      </c>
      <c r="M214" s="5">
        <v>4099.2506199999989</v>
      </c>
    </row>
    <row r="215" spans="1:13" ht="76.5" x14ac:dyDescent="0.2">
      <c r="A215" s="4" t="s">
        <v>194</v>
      </c>
      <c r="B215" s="4" t="s">
        <v>497</v>
      </c>
      <c r="C215" s="5">
        <v>19000</v>
      </c>
      <c r="D215" s="5">
        <v>34674.020219999999</v>
      </c>
      <c r="E215" s="5">
        <f t="shared" si="12"/>
        <v>182.49484326315789</v>
      </c>
      <c r="F215" s="5">
        <v>24557.001230000002</v>
      </c>
      <c r="G215" s="5">
        <f t="shared" si="13"/>
        <v>141.19810434199337</v>
      </c>
      <c r="H215" s="5">
        <v>19000</v>
      </c>
      <c r="I215" s="5">
        <v>34674.020219999999</v>
      </c>
      <c r="J215" s="5">
        <f t="shared" si="14"/>
        <v>182.49484326315789</v>
      </c>
      <c r="K215" s="5">
        <v>24557.001230000002</v>
      </c>
      <c r="L215" s="5">
        <f t="shared" si="15"/>
        <v>141.19810434199337</v>
      </c>
      <c r="M215" s="5">
        <v>3687.3413</v>
      </c>
    </row>
    <row r="216" spans="1:13" ht="89.25" x14ac:dyDescent="0.2">
      <c r="A216" s="4" t="s">
        <v>876</v>
      </c>
      <c r="B216" s="4" t="s">
        <v>507</v>
      </c>
      <c r="C216" s="5">
        <v>5986.5</v>
      </c>
      <c r="D216" s="5">
        <v>4603.1491100000003</v>
      </c>
      <c r="E216" s="5">
        <f t="shared" si="12"/>
        <v>76.892159191514239</v>
      </c>
      <c r="F216" s="5">
        <v>5162.2515800000001</v>
      </c>
      <c r="G216" s="5">
        <f t="shared" si="13"/>
        <v>89.169406772693563</v>
      </c>
      <c r="H216" s="5">
        <v>5986.5</v>
      </c>
      <c r="I216" s="5">
        <v>4603.1491100000003</v>
      </c>
      <c r="J216" s="5">
        <f t="shared" si="14"/>
        <v>76.892159191514239</v>
      </c>
      <c r="K216" s="5">
        <v>5162.2515800000001</v>
      </c>
      <c r="L216" s="5">
        <f t="shared" si="15"/>
        <v>89.169406772693563</v>
      </c>
      <c r="M216" s="5">
        <v>411.90932000000066</v>
      </c>
    </row>
    <row r="217" spans="1:13" ht="63.75" x14ac:dyDescent="0.2">
      <c r="A217" s="4" t="s">
        <v>1087</v>
      </c>
      <c r="B217" s="4" t="s">
        <v>1229</v>
      </c>
      <c r="C217" s="5"/>
      <c r="D217" s="5"/>
      <c r="E217" s="5" t="str">
        <f t="shared" si="12"/>
        <v xml:space="preserve"> </v>
      </c>
      <c r="F217" s="5">
        <v>199294.45944999999</v>
      </c>
      <c r="G217" s="5" t="str">
        <f t="shared" si="13"/>
        <v/>
      </c>
      <c r="H217" s="5"/>
      <c r="I217" s="5"/>
      <c r="J217" s="5" t="str">
        <f t="shared" si="14"/>
        <v xml:space="preserve"> </v>
      </c>
      <c r="K217" s="5">
        <v>50171.304550000001</v>
      </c>
      <c r="L217" s="5" t="str">
        <f t="shared" si="15"/>
        <v/>
      </c>
      <c r="M217" s="5"/>
    </row>
    <row r="218" spans="1:13" ht="51" x14ac:dyDescent="0.2">
      <c r="A218" s="4" t="s">
        <v>1087</v>
      </c>
      <c r="B218" s="4" t="s">
        <v>1142</v>
      </c>
      <c r="C218" s="5">
        <v>290164.94484000001</v>
      </c>
      <c r="D218" s="5">
        <v>209332.20731</v>
      </c>
      <c r="E218" s="5">
        <f t="shared" si="12"/>
        <v>72.142486896695246</v>
      </c>
      <c r="F218" s="5"/>
      <c r="G218" s="5" t="str">
        <f t="shared" si="13"/>
        <v xml:space="preserve"> </v>
      </c>
      <c r="H218" s="5">
        <v>54694.964319999999</v>
      </c>
      <c r="I218" s="5">
        <v>53694.587200000002</v>
      </c>
      <c r="J218" s="5">
        <f t="shared" si="14"/>
        <v>98.170988623107675</v>
      </c>
      <c r="K218" s="5"/>
      <c r="L218" s="5" t="str">
        <f t="shared" si="15"/>
        <v xml:space="preserve"> </v>
      </c>
      <c r="M218" s="5">
        <v>8375.7641700000022</v>
      </c>
    </row>
    <row r="219" spans="1:13" ht="25.5" x14ac:dyDescent="0.2">
      <c r="A219" s="4" t="s">
        <v>740</v>
      </c>
      <c r="B219" s="4" t="s">
        <v>936</v>
      </c>
      <c r="C219" s="5">
        <v>200136.42389000001</v>
      </c>
      <c r="D219" s="5">
        <v>120006.2987</v>
      </c>
      <c r="E219" s="5">
        <f t="shared" si="12"/>
        <v>59.962247934418208</v>
      </c>
      <c r="F219" s="5">
        <v>115541.54823</v>
      </c>
      <c r="G219" s="5">
        <f t="shared" si="13"/>
        <v>103.8641947752962</v>
      </c>
      <c r="H219" s="5">
        <v>22555.009129999999</v>
      </c>
      <c r="I219" s="5">
        <v>8033.8515200000002</v>
      </c>
      <c r="J219" s="5">
        <f t="shared" si="14"/>
        <v>35.618923821734668</v>
      </c>
      <c r="K219" s="5">
        <v>14071.125480000001</v>
      </c>
      <c r="L219" s="5">
        <f t="shared" si="15"/>
        <v>57.094590844342321</v>
      </c>
      <c r="M219" s="5">
        <v>1303.2960899999998</v>
      </c>
    </row>
    <row r="220" spans="1:13" ht="102" x14ac:dyDescent="0.2">
      <c r="A220" s="4" t="s">
        <v>929</v>
      </c>
      <c r="B220" s="4" t="s">
        <v>1100</v>
      </c>
      <c r="C220" s="5">
        <v>30</v>
      </c>
      <c r="D220" s="5">
        <v>30.18</v>
      </c>
      <c r="E220" s="5">
        <f t="shared" si="12"/>
        <v>100.6</v>
      </c>
      <c r="F220" s="5">
        <v>20.5</v>
      </c>
      <c r="G220" s="5">
        <f t="shared" si="13"/>
        <v>147.21951219512195</v>
      </c>
      <c r="H220" s="5">
        <v>30</v>
      </c>
      <c r="I220" s="5">
        <v>30.18</v>
      </c>
      <c r="J220" s="5">
        <f t="shared" si="14"/>
        <v>100.6</v>
      </c>
      <c r="K220" s="5">
        <v>20.5</v>
      </c>
      <c r="L220" s="5">
        <f t="shared" si="15"/>
        <v>147.21951219512195</v>
      </c>
      <c r="M220" s="5">
        <v>2.504999999999999</v>
      </c>
    </row>
    <row r="221" spans="1:13" ht="51" x14ac:dyDescent="0.2">
      <c r="A221" s="4" t="s">
        <v>1182</v>
      </c>
      <c r="B221" s="4" t="s">
        <v>732</v>
      </c>
      <c r="C221" s="5">
        <v>59.5</v>
      </c>
      <c r="D221" s="5">
        <v>171.8725</v>
      </c>
      <c r="E221" s="5" t="str">
        <f t="shared" si="12"/>
        <v>свыше 200</v>
      </c>
      <c r="F221" s="5">
        <v>180.91499999999999</v>
      </c>
      <c r="G221" s="5">
        <f t="shared" si="13"/>
        <v>95.001796423734902</v>
      </c>
      <c r="H221" s="5">
        <v>59.5</v>
      </c>
      <c r="I221" s="5">
        <v>171.8725</v>
      </c>
      <c r="J221" s="5" t="str">
        <f t="shared" si="14"/>
        <v>свыше 200</v>
      </c>
      <c r="K221" s="5">
        <v>180.91499999999999</v>
      </c>
      <c r="L221" s="5">
        <f t="shared" si="15"/>
        <v>95.001796423734902</v>
      </c>
      <c r="M221" s="5">
        <v>22.8245</v>
      </c>
    </row>
    <row r="222" spans="1:13" ht="51" x14ac:dyDescent="0.2">
      <c r="A222" s="4" t="s">
        <v>1262</v>
      </c>
      <c r="B222" s="4" t="s">
        <v>215</v>
      </c>
      <c r="C222" s="5"/>
      <c r="D222" s="5"/>
      <c r="E222" s="5" t="str">
        <f t="shared" si="12"/>
        <v xml:space="preserve"> </v>
      </c>
      <c r="F222" s="5">
        <v>0.24</v>
      </c>
      <c r="G222" s="5" t="str">
        <f t="shared" si="13"/>
        <v/>
      </c>
      <c r="H222" s="5"/>
      <c r="I222" s="5"/>
      <c r="J222" s="5" t="str">
        <f t="shared" si="14"/>
        <v xml:space="preserve"> </v>
      </c>
      <c r="K222" s="5">
        <v>0.24</v>
      </c>
      <c r="L222" s="5" t="str">
        <f t="shared" si="15"/>
        <v/>
      </c>
      <c r="M222" s="5"/>
    </row>
    <row r="223" spans="1:13" ht="38.25" x14ac:dyDescent="0.2">
      <c r="A223" s="4" t="s">
        <v>891</v>
      </c>
      <c r="B223" s="4" t="s">
        <v>345</v>
      </c>
      <c r="C223" s="5">
        <v>1</v>
      </c>
      <c r="D223" s="5">
        <v>0.9</v>
      </c>
      <c r="E223" s="5">
        <f t="shared" si="12"/>
        <v>90</v>
      </c>
      <c r="F223" s="5">
        <v>2.0499999999999998</v>
      </c>
      <c r="G223" s="5">
        <f t="shared" si="13"/>
        <v>43.902439024390247</v>
      </c>
      <c r="H223" s="5">
        <v>1</v>
      </c>
      <c r="I223" s="5">
        <v>0.9</v>
      </c>
      <c r="J223" s="5">
        <f t="shared" si="14"/>
        <v>90</v>
      </c>
      <c r="K223" s="5">
        <v>2.0499999999999998</v>
      </c>
      <c r="L223" s="5">
        <f t="shared" si="15"/>
        <v>43.902439024390247</v>
      </c>
      <c r="M223" s="5">
        <v>5.0000000000000044E-2</v>
      </c>
    </row>
    <row r="224" spans="1:13" ht="63.75" x14ac:dyDescent="0.2">
      <c r="A224" s="4" t="s">
        <v>1291</v>
      </c>
      <c r="B224" s="4" t="s">
        <v>19</v>
      </c>
      <c r="C224" s="5">
        <v>20</v>
      </c>
      <c r="D224" s="5">
        <v>60.85</v>
      </c>
      <c r="E224" s="5" t="str">
        <f t="shared" si="12"/>
        <v>свыше 200</v>
      </c>
      <c r="F224" s="5">
        <v>57.1</v>
      </c>
      <c r="G224" s="5">
        <f t="shared" si="13"/>
        <v>106.56742556917689</v>
      </c>
      <c r="H224" s="5">
        <v>20</v>
      </c>
      <c r="I224" s="5">
        <v>60.85</v>
      </c>
      <c r="J224" s="5" t="str">
        <f t="shared" si="14"/>
        <v>свыше 200</v>
      </c>
      <c r="K224" s="5">
        <v>57.1</v>
      </c>
      <c r="L224" s="5">
        <f t="shared" si="15"/>
        <v>106.56742556917689</v>
      </c>
      <c r="M224" s="5">
        <v>8.5500000000000043</v>
      </c>
    </row>
    <row r="225" spans="1:13" ht="165.75" x14ac:dyDescent="0.2">
      <c r="A225" s="4" t="s">
        <v>950</v>
      </c>
      <c r="B225" s="4" t="s">
        <v>1272</v>
      </c>
      <c r="C225" s="5">
        <v>20</v>
      </c>
      <c r="D225" s="5">
        <v>60.85</v>
      </c>
      <c r="E225" s="5" t="str">
        <f t="shared" si="12"/>
        <v>свыше 200</v>
      </c>
      <c r="F225" s="5">
        <v>57.1</v>
      </c>
      <c r="G225" s="5">
        <f t="shared" si="13"/>
        <v>106.56742556917689</v>
      </c>
      <c r="H225" s="5">
        <v>20</v>
      </c>
      <c r="I225" s="5">
        <v>60.85</v>
      </c>
      <c r="J225" s="5" t="str">
        <f t="shared" si="14"/>
        <v>свыше 200</v>
      </c>
      <c r="K225" s="5">
        <v>57.1</v>
      </c>
      <c r="L225" s="5">
        <f t="shared" si="15"/>
        <v>106.56742556917689</v>
      </c>
      <c r="M225" s="5">
        <v>8.5500000000000043</v>
      </c>
    </row>
    <row r="226" spans="1:13" ht="25.5" x14ac:dyDescent="0.2">
      <c r="A226" s="4" t="s">
        <v>878</v>
      </c>
      <c r="B226" s="4" t="s">
        <v>4</v>
      </c>
      <c r="C226" s="5">
        <v>200025.92389000001</v>
      </c>
      <c r="D226" s="5">
        <v>119742.49619999999</v>
      </c>
      <c r="E226" s="5">
        <f t="shared" si="12"/>
        <v>59.863488627529016</v>
      </c>
      <c r="F226" s="5">
        <v>115280.74322999999</v>
      </c>
      <c r="G226" s="5">
        <f t="shared" si="13"/>
        <v>103.87033674921598</v>
      </c>
      <c r="H226" s="5">
        <v>22444.509129999999</v>
      </c>
      <c r="I226" s="5">
        <v>7770.0490200000004</v>
      </c>
      <c r="J226" s="5">
        <f t="shared" si="14"/>
        <v>34.618930514342686</v>
      </c>
      <c r="K226" s="5">
        <v>13810.32048</v>
      </c>
      <c r="L226" s="5">
        <f t="shared" si="15"/>
        <v>56.262626426754721</v>
      </c>
      <c r="M226" s="5">
        <v>1269.3665900000005</v>
      </c>
    </row>
    <row r="227" spans="1:13" ht="63.75" x14ac:dyDescent="0.2">
      <c r="A227" s="4" t="s">
        <v>314</v>
      </c>
      <c r="B227" s="4" t="s">
        <v>842</v>
      </c>
      <c r="C227" s="5">
        <v>22444.509129999999</v>
      </c>
      <c r="D227" s="5">
        <v>7770.0490200000004</v>
      </c>
      <c r="E227" s="5">
        <f t="shared" si="12"/>
        <v>34.618930514342686</v>
      </c>
      <c r="F227" s="5">
        <v>13810.32048</v>
      </c>
      <c r="G227" s="5">
        <f t="shared" si="13"/>
        <v>56.262626426754721</v>
      </c>
      <c r="H227" s="5">
        <v>22444.509129999999</v>
      </c>
      <c r="I227" s="5">
        <v>7770.0490200000004</v>
      </c>
      <c r="J227" s="5">
        <f t="shared" si="14"/>
        <v>34.618930514342686</v>
      </c>
      <c r="K227" s="5">
        <v>13810.32048</v>
      </c>
      <c r="L227" s="5">
        <f t="shared" si="15"/>
        <v>56.262626426754721</v>
      </c>
      <c r="M227" s="5">
        <v>1269.3665900000005</v>
      </c>
    </row>
    <row r="228" spans="1:13" ht="63.75" x14ac:dyDescent="0.2">
      <c r="A228" s="4" t="s">
        <v>581</v>
      </c>
      <c r="B228" s="4" t="s">
        <v>650</v>
      </c>
      <c r="C228" s="5">
        <v>27363.981090000001</v>
      </c>
      <c r="D228" s="5">
        <v>19466.020059999999</v>
      </c>
      <c r="E228" s="5">
        <f t="shared" si="12"/>
        <v>71.137383102174908</v>
      </c>
      <c r="F228" s="5">
        <v>14162.39459</v>
      </c>
      <c r="G228" s="5">
        <f t="shared" si="13"/>
        <v>137.4486492117997</v>
      </c>
      <c r="H228" s="5"/>
      <c r="I228" s="5"/>
      <c r="J228" s="5"/>
      <c r="K228" s="5"/>
      <c r="L228" s="5"/>
      <c r="M228" s="5"/>
    </row>
    <row r="229" spans="1:13" ht="63.75" x14ac:dyDescent="0.2">
      <c r="A229" s="4" t="s">
        <v>276</v>
      </c>
      <c r="B229" s="4" t="s">
        <v>208</v>
      </c>
      <c r="C229" s="5">
        <v>144100.48457</v>
      </c>
      <c r="D229" s="5">
        <v>88288.698520000005</v>
      </c>
      <c r="E229" s="5">
        <f t="shared" si="12"/>
        <v>61.268842213442952</v>
      </c>
      <c r="F229" s="5">
        <v>83714.888749999998</v>
      </c>
      <c r="G229" s="5">
        <f t="shared" si="13"/>
        <v>105.46355593168009</v>
      </c>
      <c r="H229" s="5"/>
      <c r="I229" s="5"/>
      <c r="J229" s="5"/>
      <c r="K229" s="5"/>
      <c r="L229" s="5"/>
      <c r="M229" s="5"/>
    </row>
    <row r="230" spans="1:13" ht="63.75" x14ac:dyDescent="0.2">
      <c r="A230" s="4" t="s">
        <v>627</v>
      </c>
      <c r="B230" s="4" t="s">
        <v>846</v>
      </c>
      <c r="C230" s="5">
        <v>1401.39</v>
      </c>
      <c r="D230" s="5">
        <v>1017.94409</v>
      </c>
      <c r="E230" s="5">
        <f t="shared" si="12"/>
        <v>72.638172814134521</v>
      </c>
      <c r="F230" s="5">
        <v>911.86360999999999</v>
      </c>
      <c r="G230" s="5">
        <f t="shared" si="13"/>
        <v>111.63337135473581</v>
      </c>
      <c r="H230" s="5"/>
      <c r="I230" s="5"/>
      <c r="J230" s="5"/>
      <c r="K230" s="5"/>
      <c r="L230" s="5"/>
      <c r="M230" s="5"/>
    </row>
    <row r="231" spans="1:13" ht="63.75" x14ac:dyDescent="0.2">
      <c r="A231" s="4" t="s">
        <v>1267</v>
      </c>
      <c r="B231" s="4" t="s">
        <v>1019</v>
      </c>
      <c r="C231" s="5">
        <v>4715.5591000000004</v>
      </c>
      <c r="D231" s="5">
        <v>3199.78451</v>
      </c>
      <c r="E231" s="5">
        <f t="shared" si="12"/>
        <v>67.855888180894596</v>
      </c>
      <c r="F231" s="5">
        <v>2681.2757999999999</v>
      </c>
      <c r="G231" s="5">
        <f t="shared" si="13"/>
        <v>119.33813410765129</v>
      </c>
      <c r="H231" s="5"/>
      <c r="I231" s="5"/>
      <c r="J231" s="5"/>
      <c r="K231" s="5"/>
      <c r="L231" s="5"/>
      <c r="M231" s="5"/>
    </row>
    <row r="232" spans="1:13" ht="25.5" x14ac:dyDescent="0.2">
      <c r="A232" s="4" t="s">
        <v>245</v>
      </c>
      <c r="B232" s="4" t="s">
        <v>374</v>
      </c>
      <c r="C232" s="5">
        <v>90028.520950000006</v>
      </c>
      <c r="D232" s="5">
        <v>89325.908609999999</v>
      </c>
      <c r="E232" s="5">
        <f t="shared" si="12"/>
        <v>99.219566941025022</v>
      </c>
      <c r="F232" s="5">
        <v>83752.911219999995</v>
      </c>
      <c r="G232" s="5">
        <f t="shared" si="13"/>
        <v>106.65409393992407</v>
      </c>
      <c r="H232" s="5">
        <v>32139.955190000001</v>
      </c>
      <c r="I232" s="5">
        <v>45660.735679999998</v>
      </c>
      <c r="J232" s="5">
        <f t="shared" si="14"/>
        <v>142.06844847813244</v>
      </c>
      <c r="K232" s="5">
        <v>36100.179069999998</v>
      </c>
      <c r="L232" s="5">
        <f t="shared" si="15"/>
        <v>126.48340494783037</v>
      </c>
      <c r="M232" s="5">
        <v>7072.4680799999987</v>
      </c>
    </row>
    <row r="233" spans="1:13" ht="63.75" x14ac:dyDescent="0.2">
      <c r="A233" s="4" t="s">
        <v>438</v>
      </c>
      <c r="B233" s="4" t="s">
        <v>646</v>
      </c>
      <c r="C233" s="5">
        <v>23831.538919999999</v>
      </c>
      <c r="D233" s="5">
        <v>12829.109829999999</v>
      </c>
      <c r="E233" s="5">
        <f t="shared" si="12"/>
        <v>53.832485904775126</v>
      </c>
      <c r="F233" s="5">
        <v>12609.555039999999</v>
      </c>
      <c r="G233" s="5">
        <f t="shared" si="13"/>
        <v>101.74117793453877</v>
      </c>
      <c r="H233" s="5">
        <v>15944.49627</v>
      </c>
      <c r="I233" s="5">
        <v>6961.93714</v>
      </c>
      <c r="J233" s="5">
        <f t="shared" si="14"/>
        <v>43.663575331000409</v>
      </c>
      <c r="K233" s="5">
        <v>7432.3941999999997</v>
      </c>
      <c r="L233" s="5">
        <f t="shared" si="15"/>
        <v>93.67018154123204</v>
      </c>
      <c r="M233" s="5">
        <v>736.18476999999984</v>
      </c>
    </row>
    <row r="234" spans="1:13" ht="76.5" x14ac:dyDescent="0.2">
      <c r="A234" s="4" t="s">
        <v>703</v>
      </c>
      <c r="B234" s="4" t="s">
        <v>1157</v>
      </c>
      <c r="C234" s="5">
        <v>15944.49627</v>
      </c>
      <c r="D234" s="5">
        <v>6961.93714</v>
      </c>
      <c r="E234" s="5">
        <f t="shared" si="12"/>
        <v>43.663575331000409</v>
      </c>
      <c r="F234" s="5">
        <v>7432.3941999999997</v>
      </c>
      <c r="G234" s="5">
        <f t="shared" si="13"/>
        <v>93.67018154123204</v>
      </c>
      <c r="H234" s="5">
        <v>15944.49627</v>
      </c>
      <c r="I234" s="5">
        <v>6961.93714</v>
      </c>
      <c r="J234" s="5">
        <f t="shared" si="14"/>
        <v>43.663575331000409</v>
      </c>
      <c r="K234" s="5">
        <v>7432.3941999999997</v>
      </c>
      <c r="L234" s="5">
        <f t="shared" si="15"/>
        <v>93.67018154123204</v>
      </c>
      <c r="M234" s="5">
        <v>736.18476999999984</v>
      </c>
    </row>
    <row r="235" spans="1:13" ht="76.5" x14ac:dyDescent="0.2">
      <c r="A235" s="4" t="s">
        <v>130</v>
      </c>
      <c r="B235" s="4" t="s">
        <v>112</v>
      </c>
      <c r="C235" s="5">
        <v>1929.4</v>
      </c>
      <c r="D235" s="5">
        <v>1919.32791</v>
      </c>
      <c r="E235" s="5">
        <f t="shared" si="12"/>
        <v>99.477967761998542</v>
      </c>
      <c r="F235" s="5">
        <v>1751.0565300000001</v>
      </c>
      <c r="G235" s="5">
        <f t="shared" si="13"/>
        <v>109.60970574719251</v>
      </c>
      <c r="H235" s="5"/>
      <c r="I235" s="5"/>
      <c r="J235" s="5"/>
      <c r="K235" s="5"/>
      <c r="L235" s="5"/>
      <c r="M235" s="5"/>
    </row>
    <row r="236" spans="1:13" ht="76.5" x14ac:dyDescent="0.2">
      <c r="A236" s="4" t="s">
        <v>668</v>
      </c>
      <c r="B236" s="4" t="s">
        <v>1005</v>
      </c>
      <c r="C236" s="5">
        <v>1858.8</v>
      </c>
      <c r="D236" s="5">
        <v>1258.10924</v>
      </c>
      <c r="E236" s="5">
        <f t="shared" si="12"/>
        <v>67.683948784161828</v>
      </c>
      <c r="F236" s="5">
        <v>2379.0316200000002</v>
      </c>
      <c r="G236" s="5">
        <f t="shared" si="13"/>
        <v>52.883250034314379</v>
      </c>
      <c r="H236" s="5"/>
      <c r="I236" s="5"/>
      <c r="J236" s="5"/>
      <c r="K236" s="5"/>
      <c r="L236" s="5"/>
      <c r="M236" s="5"/>
    </row>
    <row r="237" spans="1:13" ht="76.5" x14ac:dyDescent="0.2">
      <c r="A237" s="4" t="s">
        <v>969</v>
      </c>
      <c r="B237" s="4" t="s">
        <v>147</v>
      </c>
      <c r="C237" s="5">
        <v>2071.0106500000002</v>
      </c>
      <c r="D237" s="5">
        <v>1448.7680399999999</v>
      </c>
      <c r="E237" s="5">
        <f t="shared" si="12"/>
        <v>69.954639779375341</v>
      </c>
      <c r="F237" s="5">
        <v>1026.52457</v>
      </c>
      <c r="G237" s="5">
        <f t="shared" si="13"/>
        <v>141.13330380392159</v>
      </c>
      <c r="H237" s="5"/>
      <c r="I237" s="5"/>
      <c r="J237" s="5"/>
      <c r="K237" s="5"/>
      <c r="L237" s="5"/>
      <c r="M237" s="5"/>
    </row>
    <row r="238" spans="1:13" ht="76.5" x14ac:dyDescent="0.2">
      <c r="A238" s="4" t="s">
        <v>873</v>
      </c>
      <c r="B238" s="4" t="s">
        <v>93</v>
      </c>
      <c r="C238" s="5">
        <v>2027.8320000000001</v>
      </c>
      <c r="D238" s="5">
        <v>1240.9675</v>
      </c>
      <c r="E238" s="5">
        <f t="shared" si="12"/>
        <v>61.196760875654391</v>
      </c>
      <c r="F238" s="5">
        <v>20.548120000000001</v>
      </c>
      <c r="G238" s="5" t="str">
        <f t="shared" si="13"/>
        <v>свыше 200</v>
      </c>
      <c r="H238" s="5"/>
      <c r="I238" s="5"/>
      <c r="J238" s="5"/>
      <c r="K238" s="5"/>
      <c r="L238" s="5"/>
      <c r="M238" s="5"/>
    </row>
    <row r="239" spans="1:13" ht="38.25" x14ac:dyDescent="0.2">
      <c r="A239" s="4" t="s">
        <v>423</v>
      </c>
      <c r="B239" s="4" t="s">
        <v>834</v>
      </c>
      <c r="C239" s="5">
        <v>66196.982029999999</v>
      </c>
      <c r="D239" s="5">
        <v>76496.798779999997</v>
      </c>
      <c r="E239" s="5">
        <f t="shared" si="12"/>
        <v>115.55934490386916</v>
      </c>
      <c r="F239" s="5">
        <v>71143.356180000002</v>
      </c>
      <c r="G239" s="5">
        <f t="shared" si="13"/>
        <v>107.52486653350348</v>
      </c>
      <c r="H239" s="5">
        <v>16195.458919999999</v>
      </c>
      <c r="I239" s="5">
        <v>38698.798540000003</v>
      </c>
      <c r="J239" s="5" t="str">
        <f t="shared" si="14"/>
        <v>свыше 200</v>
      </c>
      <c r="K239" s="5">
        <v>28667.78487</v>
      </c>
      <c r="L239" s="5">
        <f t="shared" si="15"/>
        <v>134.99054327178646</v>
      </c>
      <c r="M239" s="5">
        <v>6336.2833100000025</v>
      </c>
    </row>
    <row r="240" spans="1:13" ht="51" x14ac:dyDescent="0.2">
      <c r="A240" s="4" t="s">
        <v>688</v>
      </c>
      <c r="B240" s="4" t="s">
        <v>410</v>
      </c>
      <c r="C240" s="5">
        <v>16195.458919999999</v>
      </c>
      <c r="D240" s="5">
        <v>38698.798540000003</v>
      </c>
      <c r="E240" s="5" t="str">
        <f t="shared" si="12"/>
        <v>свыше 200</v>
      </c>
      <c r="F240" s="5">
        <v>28667.78487</v>
      </c>
      <c r="G240" s="5">
        <f t="shared" si="13"/>
        <v>134.99054327178646</v>
      </c>
      <c r="H240" s="5">
        <v>16195.458919999999</v>
      </c>
      <c r="I240" s="5">
        <v>38698.798540000003</v>
      </c>
      <c r="J240" s="5" t="str">
        <f t="shared" si="14"/>
        <v>свыше 200</v>
      </c>
      <c r="K240" s="5">
        <v>28667.78487</v>
      </c>
      <c r="L240" s="5">
        <f t="shared" si="15"/>
        <v>134.99054327178646</v>
      </c>
      <c r="M240" s="5">
        <v>6336.2833100000025</v>
      </c>
    </row>
    <row r="241" spans="1:13" ht="51" x14ac:dyDescent="0.2">
      <c r="A241" s="4" t="s">
        <v>120</v>
      </c>
      <c r="B241" s="4" t="s">
        <v>1101</v>
      </c>
      <c r="C241" s="5">
        <v>9179.1645000000008</v>
      </c>
      <c r="D241" s="5">
        <v>8402.4807199999996</v>
      </c>
      <c r="E241" s="5">
        <f t="shared" si="12"/>
        <v>91.53862227874879</v>
      </c>
      <c r="F241" s="5">
        <v>2076.12003</v>
      </c>
      <c r="G241" s="5" t="str">
        <f t="shared" si="13"/>
        <v>свыше 200</v>
      </c>
      <c r="H241" s="5"/>
      <c r="I241" s="5"/>
      <c r="J241" s="5"/>
      <c r="K241" s="5"/>
      <c r="L241" s="5"/>
      <c r="M241" s="5"/>
    </row>
    <row r="242" spans="1:13" ht="51" x14ac:dyDescent="0.2">
      <c r="A242" s="4" t="s">
        <v>1181</v>
      </c>
      <c r="B242" s="4" t="s">
        <v>1055</v>
      </c>
      <c r="C242" s="5">
        <v>39191.469089999999</v>
      </c>
      <c r="D242" s="5">
        <v>27839.70392</v>
      </c>
      <c r="E242" s="5">
        <f t="shared" si="12"/>
        <v>71.03511189148945</v>
      </c>
      <c r="F242" s="5">
        <v>28569.71012</v>
      </c>
      <c r="G242" s="5">
        <f t="shared" si="13"/>
        <v>97.444824616932451</v>
      </c>
      <c r="H242" s="5"/>
      <c r="I242" s="5"/>
      <c r="J242" s="5"/>
      <c r="K242" s="5"/>
      <c r="L242" s="5"/>
      <c r="M242" s="5"/>
    </row>
    <row r="243" spans="1:13" ht="51" x14ac:dyDescent="0.2">
      <c r="A243" s="4" t="s">
        <v>161</v>
      </c>
      <c r="B243" s="4" t="s">
        <v>336</v>
      </c>
      <c r="C243" s="5">
        <v>797.61881000000005</v>
      </c>
      <c r="D243" s="5">
        <v>652.88394000000005</v>
      </c>
      <c r="E243" s="5">
        <f t="shared" si="12"/>
        <v>81.854130295648375</v>
      </c>
      <c r="F243" s="5">
        <v>805.22236999999996</v>
      </c>
      <c r="G243" s="5">
        <f t="shared" si="13"/>
        <v>81.081197483373458</v>
      </c>
      <c r="H243" s="5"/>
      <c r="I243" s="5"/>
      <c r="J243" s="5"/>
      <c r="K243" s="5"/>
      <c r="L243" s="5"/>
      <c r="M243" s="5"/>
    </row>
    <row r="244" spans="1:13" ht="51" x14ac:dyDescent="0.2">
      <c r="A244" s="4" t="s">
        <v>864</v>
      </c>
      <c r="B244" s="4" t="s">
        <v>97</v>
      </c>
      <c r="C244" s="5">
        <v>833.27071000000001</v>
      </c>
      <c r="D244" s="5">
        <v>902.93165999999997</v>
      </c>
      <c r="E244" s="5">
        <f t="shared" si="12"/>
        <v>108.35994223293892</v>
      </c>
      <c r="F244" s="5">
        <v>11024.51879</v>
      </c>
      <c r="G244" s="5">
        <f t="shared" si="13"/>
        <v>8.1902138061483587</v>
      </c>
      <c r="H244" s="5"/>
      <c r="I244" s="5"/>
      <c r="J244" s="5"/>
      <c r="K244" s="5"/>
      <c r="L244" s="5"/>
      <c r="M244" s="5"/>
    </row>
    <row r="245" spans="1:13" ht="51" x14ac:dyDescent="0.2">
      <c r="A245" s="4" t="s">
        <v>587</v>
      </c>
      <c r="B245" s="4" t="s">
        <v>1271</v>
      </c>
      <c r="C245" s="5">
        <v>319800.95406000002</v>
      </c>
      <c r="D245" s="5">
        <v>171999.37880000001</v>
      </c>
      <c r="E245" s="5">
        <f t="shared" si="12"/>
        <v>53.783260061109772</v>
      </c>
      <c r="F245" s="5">
        <v>205800.02411</v>
      </c>
      <c r="G245" s="5">
        <f t="shared" si="13"/>
        <v>83.575976020326621</v>
      </c>
      <c r="H245" s="5">
        <v>12945.955379999999</v>
      </c>
      <c r="I245" s="5">
        <v>3061.7630600000002</v>
      </c>
      <c r="J245" s="5">
        <f t="shared" si="14"/>
        <v>23.650344606702951</v>
      </c>
      <c r="K245" s="5">
        <v>5836.5906599999998</v>
      </c>
      <c r="L245" s="5">
        <f t="shared" si="15"/>
        <v>52.458074214168036</v>
      </c>
      <c r="M245" s="5">
        <v>677.93555000000015</v>
      </c>
    </row>
    <row r="246" spans="1:13" ht="25.5" x14ac:dyDescent="0.2">
      <c r="A246" s="4" t="s">
        <v>34</v>
      </c>
      <c r="B246" s="4" t="s">
        <v>904</v>
      </c>
      <c r="C246" s="5">
        <v>2604</v>
      </c>
      <c r="D246" s="5">
        <v>2453</v>
      </c>
      <c r="E246" s="5">
        <f t="shared" si="12"/>
        <v>94.201228878648237</v>
      </c>
      <c r="F246" s="5">
        <v>4713.84</v>
      </c>
      <c r="G246" s="5">
        <f t="shared" si="13"/>
        <v>52.038253313646621</v>
      </c>
      <c r="H246" s="5"/>
      <c r="I246" s="5"/>
      <c r="J246" s="5"/>
      <c r="K246" s="5"/>
      <c r="L246" s="5"/>
      <c r="M246" s="5"/>
    </row>
    <row r="247" spans="1:13" ht="51" x14ac:dyDescent="0.2">
      <c r="A247" s="4" t="s">
        <v>752</v>
      </c>
      <c r="B247" s="4" t="s">
        <v>1077</v>
      </c>
      <c r="C247" s="5">
        <v>2129</v>
      </c>
      <c r="D247" s="5">
        <v>2377</v>
      </c>
      <c r="E247" s="5">
        <f t="shared" si="12"/>
        <v>111.64866134335369</v>
      </c>
      <c r="F247" s="5">
        <v>4453.4399999999996</v>
      </c>
      <c r="G247" s="5">
        <f t="shared" si="13"/>
        <v>53.374470072573118</v>
      </c>
      <c r="H247" s="5"/>
      <c r="I247" s="5"/>
      <c r="J247" s="5"/>
      <c r="K247" s="5"/>
      <c r="L247" s="5"/>
      <c r="M247" s="5"/>
    </row>
    <row r="248" spans="1:13" ht="51" x14ac:dyDescent="0.2">
      <c r="A248" s="4" t="s">
        <v>1093</v>
      </c>
      <c r="B248" s="4" t="s">
        <v>354</v>
      </c>
      <c r="C248" s="5">
        <v>475</v>
      </c>
      <c r="D248" s="5">
        <v>76</v>
      </c>
      <c r="E248" s="5">
        <f t="shared" si="12"/>
        <v>16</v>
      </c>
      <c r="F248" s="5">
        <v>260.39999999999998</v>
      </c>
      <c r="G248" s="5">
        <f t="shared" si="13"/>
        <v>29.185867895545321</v>
      </c>
      <c r="H248" s="5"/>
      <c r="I248" s="5"/>
      <c r="J248" s="5"/>
      <c r="K248" s="5"/>
      <c r="L248" s="5"/>
      <c r="M248" s="5"/>
    </row>
    <row r="249" spans="1:13" ht="165.75" x14ac:dyDescent="0.2">
      <c r="A249" s="4" t="s">
        <v>480</v>
      </c>
      <c r="B249" s="4" t="s">
        <v>378</v>
      </c>
      <c r="C249" s="5">
        <v>185699.26121</v>
      </c>
      <c r="D249" s="5">
        <v>52707.514430000003</v>
      </c>
      <c r="E249" s="5">
        <f t="shared" si="12"/>
        <v>28.383265548049298</v>
      </c>
      <c r="F249" s="5">
        <v>70048.504690000002</v>
      </c>
      <c r="G249" s="5">
        <f t="shared" si="13"/>
        <v>75.244310586296407</v>
      </c>
      <c r="H249" s="5">
        <v>12873.73538</v>
      </c>
      <c r="I249" s="5">
        <v>2552.3076799999999</v>
      </c>
      <c r="J249" s="5">
        <f t="shared" si="14"/>
        <v>19.825696308509954</v>
      </c>
      <c r="K249" s="5">
        <v>5836.5906599999998</v>
      </c>
      <c r="L249" s="5">
        <f t="shared" si="15"/>
        <v>43.729427480528507</v>
      </c>
      <c r="M249" s="5">
        <v>602.13554999999997</v>
      </c>
    </row>
    <row r="250" spans="1:13" ht="216.75" x14ac:dyDescent="0.2">
      <c r="A250" s="4" t="s">
        <v>1021</v>
      </c>
      <c r="B250" s="4" t="s">
        <v>193</v>
      </c>
      <c r="C250" s="5">
        <v>12873.73538</v>
      </c>
      <c r="D250" s="5">
        <v>2410.7655800000002</v>
      </c>
      <c r="E250" s="5">
        <f t="shared" si="12"/>
        <v>18.726232199437987</v>
      </c>
      <c r="F250" s="5">
        <v>5725.0193600000002</v>
      </c>
      <c r="G250" s="5">
        <f t="shared" si="13"/>
        <v>42.109300046104998</v>
      </c>
      <c r="H250" s="5">
        <v>12873.73538</v>
      </c>
      <c r="I250" s="5">
        <v>2410.7655800000002</v>
      </c>
      <c r="J250" s="5">
        <f t="shared" si="14"/>
        <v>18.726232199437987</v>
      </c>
      <c r="K250" s="5">
        <v>5725.0193600000002</v>
      </c>
      <c r="L250" s="5">
        <f t="shared" si="15"/>
        <v>42.109300046104998</v>
      </c>
      <c r="M250" s="5">
        <v>507.56195000000025</v>
      </c>
    </row>
    <row r="251" spans="1:13" ht="204" x14ac:dyDescent="0.2">
      <c r="A251" s="4" t="s">
        <v>1296</v>
      </c>
      <c r="B251" s="4" t="s">
        <v>105</v>
      </c>
      <c r="C251" s="5"/>
      <c r="D251" s="5">
        <v>141.5421</v>
      </c>
      <c r="E251" s="5" t="str">
        <f t="shared" si="12"/>
        <v xml:space="preserve"> </v>
      </c>
      <c r="F251" s="5">
        <v>111.57129999999999</v>
      </c>
      <c r="G251" s="5">
        <f t="shared" si="13"/>
        <v>126.86246373395309</v>
      </c>
      <c r="H251" s="5"/>
      <c r="I251" s="5">
        <v>141.5421</v>
      </c>
      <c r="J251" s="5" t="str">
        <f t="shared" si="14"/>
        <v xml:space="preserve"> </v>
      </c>
      <c r="K251" s="5">
        <v>111.57129999999999</v>
      </c>
      <c r="L251" s="5">
        <f t="shared" si="15"/>
        <v>126.86246373395309</v>
      </c>
      <c r="M251" s="5">
        <v>94.573599999999999</v>
      </c>
    </row>
    <row r="252" spans="1:13" ht="191.25" x14ac:dyDescent="0.2">
      <c r="A252" s="4" t="s">
        <v>1273</v>
      </c>
      <c r="B252" s="4" t="s">
        <v>679</v>
      </c>
      <c r="C252" s="5"/>
      <c r="D252" s="5">
        <v>137.02010000000001</v>
      </c>
      <c r="E252" s="5" t="str">
        <f t="shared" si="12"/>
        <v xml:space="preserve"> </v>
      </c>
      <c r="F252" s="5">
        <v>111.57129999999999</v>
      </c>
      <c r="G252" s="5">
        <f t="shared" si="13"/>
        <v>122.80945010051869</v>
      </c>
      <c r="H252" s="5"/>
      <c r="I252" s="5">
        <v>137.02010000000001</v>
      </c>
      <c r="J252" s="5" t="str">
        <f t="shared" si="14"/>
        <v xml:space="preserve"> </v>
      </c>
      <c r="K252" s="5">
        <v>111.57129999999999</v>
      </c>
      <c r="L252" s="5">
        <f t="shared" si="15"/>
        <v>122.80945010051869</v>
      </c>
      <c r="M252" s="5">
        <v>94.573600000000013</v>
      </c>
    </row>
    <row r="253" spans="1:13" ht="204" x14ac:dyDescent="0.2">
      <c r="A253" s="4" t="s">
        <v>273</v>
      </c>
      <c r="B253" s="4" t="s">
        <v>675</v>
      </c>
      <c r="C253" s="5">
        <v>12873.73538</v>
      </c>
      <c r="D253" s="5">
        <v>2348.7655800000002</v>
      </c>
      <c r="E253" s="5">
        <f t="shared" si="12"/>
        <v>18.244631497156035</v>
      </c>
      <c r="F253" s="5">
        <v>5725.0193600000002</v>
      </c>
      <c r="G253" s="5">
        <f t="shared" si="13"/>
        <v>41.026334276011958</v>
      </c>
      <c r="H253" s="5">
        <v>12873.73538</v>
      </c>
      <c r="I253" s="5">
        <v>2348.7655800000002</v>
      </c>
      <c r="J253" s="5">
        <f t="shared" si="14"/>
        <v>18.244631497156035</v>
      </c>
      <c r="K253" s="5">
        <v>5725.0193600000002</v>
      </c>
      <c r="L253" s="5">
        <f t="shared" si="15"/>
        <v>41.026334276011958</v>
      </c>
      <c r="M253" s="5">
        <v>470.56195000000025</v>
      </c>
    </row>
    <row r="254" spans="1:13" ht="204" x14ac:dyDescent="0.2">
      <c r="A254" s="4" t="s">
        <v>637</v>
      </c>
      <c r="B254" s="4" t="s">
        <v>1324</v>
      </c>
      <c r="C254" s="5"/>
      <c r="D254" s="5">
        <v>4.5220000000000002</v>
      </c>
      <c r="E254" s="5" t="str">
        <f t="shared" si="12"/>
        <v xml:space="preserve"> </v>
      </c>
      <c r="F254" s="5"/>
      <c r="G254" s="5" t="str">
        <f t="shared" si="13"/>
        <v xml:space="preserve"> </v>
      </c>
      <c r="H254" s="5"/>
      <c r="I254" s="5">
        <v>4.5220000000000002</v>
      </c>
      <c r="J254" s="5" t="str">
        <f t="shared" si="14"/>
        <v xml:space="preserve"> </v>
      </c>
      <c r="K254" s="5"/>
      <c r="L254" s="5" t="str">
        <f t="shared" si="15"/>
        <v xml:space="preserve"> </v>
      </c>
      <c r="M254" s="5"/>
    </row>
    <row r="255" spans="1:13" ht="102" x14ac:dyDescent="0.2">
      <c r="A255" s="4" t="s">
        <v>901</v>
      </c>
      <c r="B255" s="4" t="s">
        <v>1314</v>
      </c>
      <c r="C255" s="5"/>
      <c r="D255" s="5">
        <v>62</v>
      </c>
      <c r="E255" s="5" t="str">
        <f t="shared" si="12"/>
        <v xml:space="preserve"> </v>
      </c>
      <c r="F255" s="5"/>
      <c r="G255" s="5" t="str">
        <f t="shared" si="13"/>
        <v xml:space="preserve"> </v>
      </c>
      <c r="H255" s="5"/>
      <c r="I255" s="5">
        <v>62</v>
      </c>
      <c r="J255" s="5" t="str">
        <f t="shared" si="14"/>
        <v xml:space="preserve"> </v>
      </c>
      <c r="K255" s="5"/>
      <c r="L255" s="5" t="str">
        <f t="shared" si="15"/>
        <v xml:space="preserve"> </v>
      </c>
      <c r="M255" s="5">
        <v>37</v>
      </c>
    </row>
    <row r="256" spans="1:13" ht="178.5" x14ac:dyDescent="0.2">
      <c r="A256" s="4" t="s">
        <v>1088</v>
      </c>
      <c r="B256" s="4" t="s">
        <v>300</v>
      </c>
      <c r="C256" s="5">
        <v>76468.22</v>
      </c>
      <c r="D256" s="5">
        <v>39392.528129999999</v>
      </c>
      <c r="E256" s="5">
        <f t="shared" si="12"/>
        <v>51.514901393023138</v>
      </c>
      <c r="F256" s="5">
        <v>44004.087030000002</v>
      </c>
      <c r="G256" s="5">
        <f t="shared" si="13"/>
        <v>89.520157759764345</v>
      </c>
      <c r="H256" s="5"/>
      <c r="I256" s="5"/>
      <c r="J256" s="5"/>
      <c r="K256" s="5"/>
      <c r="L256" s="5"/>
      <c r="M256" s="5"/>
    </row>
    <row r="257" spans="1:13" ht="165.75" x14ac:dyDescent="0.2">
      <c r="A257" s="4" t="s">
        <v>352</v>
      </c>
      <c r="B257" s="4" t="s">
        <v>778</v>
      </c>
      <c r="C257" s="5">
        <v>76468.22</v>
      </c>
      <c r="D257" s="5">
        <v>39392.528129999999</v>
      </c>
      <c r="E257" s="5">
        <f t="shared" si="12"/>
        <v>51.514901393023138</v>
      </c>
      <c r="F257" s="5">
        <v>44004.087030000002</v>
      </c>
      <c r="G257" s="5">
        <f t="shared" si="13"/>
        <v>89.520157759764345</v>
      </c>
      <c r="H257" s="5"/>
      <c r="I257" s="5"/>
      <c r="J257" s="5"/>
      <c r="K257" s="5"/>
      <c r="L257" s="5"/>
      <c r="M257" s="5"/>
    </row>
    <row r="258" spans="1:13" ht="178.5" x14ac:dyDescent="0.2">
      <c r="A258" s="4" t="s">
        <v>303</v>
      </c>
      <c r="B258" s="4" t="s">
        <v>1299</v>
      </c>
      <c r="C258" s="5">
        <v>79664.279219999997</v>
      </c>
      <c r="D258" s="5">
        <v>7741.6211899999998</v>
      </c>
      <c r="E258" s="5">
        <f t="shared" si="12"/>
        <v>9.7178073608383801</v>
      </c>
      <c r="F258" s="5">
        <v>11328.38386</v>
      </c>
      <c r="G258" s="5">
        <f t="shared" si="13"/>
        <v>68.338266831999803</v>
      </c>
      <c r="H258" s="5"/>
      <c r="I258" s="5"/>
      <c r="J258" s="5"/>
      <c r="K258" s="5"/>
      <c r="L258" s="5"/>
      <c r="M258" s="5"/>
    </row>
    <row r="259" spans="1:13" ht="178.5" x14ac:dyDescent="0.2">
      <c r="A259" s="4" t="s">
        <v>653</v>
      </c>
      <c r="B259" s="4" t="s">
        <v>1125</v>
      </c>
      <c r="C259" s="5">
        <v>45</v>
      </c>
      <c r="D259" s="5">
        <v>45</v>
      </c>
      <c r="E259" s="5">
        <f t="shared" si="12"/>
        <v>100</v>
      </c>
      <c r="F259" s="5">
        <v>23.228999999999999</v>
      </c>
      <c r="G259" s="5">
        <f t="shared" si="13"/>
        <v>193.72336303758232</v>
      </c>
      <c r="H259" s="5"/>
      <c r="I259" s="5"/>
      <c r="J259" s="5"/>
      <c r="K259" s="5"/>
      <c r="L259" s="5"/>
      <c r="M259" s="5"/>
    </row>
    <row r="260" spans="1:13" ht="178.5" x14ac:dyDescent="0.2">
      <c r="A260" s="4" t="s">
        <v>647</v>
      </c>
      <c r="B260" s="4" t="s">
        <v>212</v>
      </c>
      <c r="C260" s="5">
        <v>3260.8629999999998</v>
      </c>
      <c r="D260" s="5">
        <v>2007.3769600000001</v>
      </c>
      <c r="E260" s="5">
        <f t="shared" si="12"/>
        <v>61.559684046830554</v>
      </c>
      <c r="F260" s="5">
        <v>2406.62041</v>
      </c>
      <c r="G260" s="5">
        <f t="shared" si="13"/>
        <v>83.410618129013542</v>
      </c>
      <c r="H260" s="5"/>
      <c r="I260" s="5"/>
      <c r="J260" s="5"/>
      <c r="K260" s="5"/>
      <c r="L260" s="5"/>
      <c r="M260" s="5"/>
    </row>
    <row r="261" spans="1:13" ht="165.75" x14ac:dyDescent="0.2">
      <c r="A261" s="4" t="s">
        <v>956</v>
      </c>
      <c r="B261" s="4" t="s">
        <v>1215</v>
      </c>
      <c r="C261" s="5">
        <v>20.013000000000002</v>
      </c>
      <c r="D261" s="5">
        <v>20.013000000000002</v>
      </c>
      <c r="E261" s="5">
        <f t="shared" si="12"/>
        <v>100</v>
      </c>
      <c r="F261" s="5"/>
      <c r="G261" s="5" t="str">
        <f t="shared" si="13"/>
        <v xml:space="preserve"> </v>
      </c>
      <c r="H261" s="5"/>
      <c r="I261" s="5"/>
      <c r="J261" s="5"/>
      <c r="K261" s="5"/>
      <c r="L261" s="5"/>
      <c r="M261" s="5"/>
    </row>
    <row r="262" spans="1:13" ht="178.5" x14ac:dyDescent="0.2">
      <c r="A262" s="4" t="s">
        <v>1285</v>
      </c>
      <c r="B262" s="4" t="s">
        <v>1158</v>
      </c>
      <c r="C262" s="5">
        <v>13367.150610000001</v>
      </c>
      <c r="D262" s="5">
        <v>948.66746999999998</v>
      </c>
      <c r="E262" s="5">
        <f t="shared" si="12"/>
        <v>7.0970059190497885</v>
      </c>
      <c r="F262" s="5">
        <v>6449.5937299999996</v>
      </c>
      <c r="G262" s="5">
        <f t="shared" si="13"/>
        <v>14.708949272065237</v>
      </c>
      <c r="H262" s="5"/>
      <c r="I262" s="5"/>
      <c r="J262" s="5"/>
      <c r="K262" s="5"/>
      <c r="L262" s="5"/>
      <c r="M262" s="5"/>
    </row>
    <row r="263" spans="1:13" ht="153" x14ac:dyDescent="0.2">
      <c r="A263" s="4" t="s">
        <v>1094</v>
      </c>
      <c r="B263" s="4" t="s">
        <v>1319</v>
      </c>
      <c r="C263" s="5">
        <v>270</v>
      </c>
      <c r="D263" s="5">
        <v>267.60750000000002</v>
      </c>
      <c r="E263" s="5">
        <f t="shared" ref="E263:E326" si="16">IF(C263=0," ",IF(D263/C263*100&gt;200,"свыше 200",IF(D263/C263&gt;0,D263/C263*100,"")))</f>
        <v>99.113888888888894</v>
      </c>
      <c r="F263" s="5">
        <v>4667.2939200000001</v>
      </c>
      <c r="G263" s="5">
        <f t="shared" ref="G263:G326" si="17">IF(F263=0," ",IF(D263/F263*100&gt;200,"свыше 200",IF(D263/F263&gt;0,D263/F263*100,"")))</f>
        <v>5.7336757570219623</v>
      </c>
      <c r="H263" s="5"/>
      <c r="I263" s="5"/>
      <c r="J263" s="5"/>
      <c r="K263" s="5"/>
      <c r="L263" s="5"/>
      <c r="M263" s="5"/>
    </row>
    <row r="264" spans="1:13" ht="153" x14ac:dyDescent="0.2">
      <c r="A264" s="4" t="s">
        <v>625</v>
      </c>
      <c r="B264" s="4" t="s">
        <v>804</v>
      </c>
      <c r="C264" s="5"/>
      <c r="D264" s="5"/>
      <c r="E264" s="5" t="str">
        <f t="shared" si="16"/>
        <v xml:space="preserve"> </v>
      </c>
      <c r="F264" s="5">
        <v>23.228999999999999</v>
      </c>
      <c r="G264" s="5" t="str">
        <f t="shared" si="17"/>
        <v/>
      </c>
      <c r="H264" s="5"/>
      <c r="I264" s="5"/>
      <c r="J264" s="5"/>
      <c r="K264" s="5"/>
      <c r="L264" s="5"/>
      <c r="M264" s="5"/>
    </row>
    <row r="265" spans="1:13" ht="153" x14ac:dyDescent="0.2">
      <c r="A265" s="4" t="s">
        <v>35</v>
      </c>
      <c r="B265" s="4" t="s">
        <v>617</v>
      </c>
      <c r="C265" s="5">
        <v>388.89299999999997</v>
      </c>
      <c r="D265" s="5">
        <v>290.66018000000003</v>
      </c>
      <c r="E265" s="5">
        <f t="shared" si="16"/>
        <v>74.740399030067408</v>
      </c>
      <c r="F265" s="5">
        <v>709.85240999999996</v>
      </c>
      <c r="G265" s="5">
        <f t="shared" si="17"/>
        <v>40.946565216282075</v>
      </c>
      <c r="H265" s="5"/>
      <c r="I265" s="5"/>
      <c r="J265" s="5"/>
      <c r="K265" s="5"/>
      <c r="L265" s="5"/>
      <c r="M265" s="5"/>
    </row>
    <row r="266" spans="1:13" ht="153" x14ac:dyDescent="0.2">
      <c r="A266" s="4" t="s">
        <v>1259</v>
      </c>
      <c r="B266" s="4" t="s">
        <v>754</v>
      </c>
      <c r="C266" s="5"/>
      <c r="D266" s="5"/>
      <c r="E266" s="5" t="str">
        <f t="shared" si="16"/>
        <v xml:space="preserve"> </v>
      </c>
      <c r="F266" s="5">
        <v>1967</v>
      </c>
      <c r="G266" s="5" t="str">
        <f t="shared" si="17"/>
        <v/>
      </c>
      <c r="H266" s="5"/>
      <c r="I266" s="5"/>
      <c r="J266" s="5"/>
      <c r="K266" s="5"/>
      <c r="L266" s="5"/>
      <c r="M266" s="5"/>
    </row>
    <row r="267" spans="1:13" ht="178.5" x14ac:dyDescent="0.2">
      <c r="A267" s="4" t="s">
        <v>386</v>
      </c>
      <c r="B267" s="4" t="s">
        <v>879</v>
      </c>
      <c r="C267" s="5">
        <v>79394.279219999997</v>
      </c>
      <c r="D267" s="5">
        <v>7474.0136899999998</v>
      </c>
      <c r="E267" s="5">
        <f t="shared" si="16"/>
        <v>9.4137937436142636</v>
      </c>
      <c r="F267" s="5">
        <v>6661.0899399999998</v>
      </c>
      <c r="G267" s="5">
        <f t="shared" si="17"/>
        <v>112.20406506025948</v>
      </c>
      <c r="H267" s="5"/>
      <c r="I267" s="5"/>
      <c r="J267" s="5"/>
      <c r="K267" s="5"/>
      <c r="L267" s="5"/>
      <c r="M267" s="5"/>
    </row>
    <row r="268" spans="1:13" ht="178.5" x14ac:dyDescent="0.2">
      <c r="A268" s="4" t="s">
        <v>1239</v>
      </c>
      <c r="B268" s="4" t="s">
        <v>597</v>
      </c>
      <c r="C268" s="5">
        <v>45</v>
      </c>
      <c r="D268" s="5">
        <v>45</v>
      </c>
      <c r="E268" s="5">
        <f t="shared" si="16"/>
        <v>100</v>
      </c>
      <c r="F268" s="5"/>
      <c r="G268" s="5" t="str">
        <f t="shared" si="17"/>
        <v xml:space="preserve"> </v>
      </c>
      <c r="H268" s="5"/>
      <c r="I268" s="5"/>
      <c r="J268" s="5"/>
      <c r="K268" s="5"/>
      <c r="L268" s="5"/>
      <c r="M268" s="5"/>
    </row>
    <row r="269" spans="1:13" ht="165.75" x14ac:dyDescent="0.2">
      <c r="A269" s="4" t="s">
        <v>730</v>
      </c>
      <c r="B269" s="4" t="s">
        <v>1250</v>
      </c>
      <c r="C269" s="5">
        <v>2871.97</v>
      </c>
      <c r="D269" s="5">
        <v>1716.71678</v>
      </c>
      <c r="E269" s="5">
        <f t="shared" si="16"/>
        <v>59.774885531534103</v>
      </c>
      <c r="F269" s="5">
        <v>1696.768</v>
      </c>
      <c r="G269" s="5">
        <f t="shared" si="17"/>
        <v>101.17569284663549</v>
      </c>
      <c r="H269" s="5"/>
      <c r="I269" s="5"/>
      <c r="J269" s="5"/>
      <c r="K269" s="5"/>
      <c r="L269" s="5"/>
      <c r="M269" s="5"/>
    </row>
    <row r="270" spans="1:13" ht="165.75" x14ac:dyDescent="0.2">
      <c r="A270" s="4" t="s">
        <v>222</v>
      </c>
      <c r="B270" s="4" t="s">
        <v>56</v>
      </c>
      <c r="C270" s="5">
        <v>20.013000000000002</v>
      </c>
      <c r="D270" s="5">
        <v>20.013000000000002</v>
      </c>
      <c r="E270" s="5">
        <f t="shared" si="16"/>
        <v>100</v>
      </c>
      <c r="F270" s="5"/>
      <c r="G270" s="5" t="str">
        <f t="shared" si="17"/>
        <v xml:space="preserve"> </v>
      </c>
      <c r="H270" s="5"/>
      <c r="I270" s="5"/>
      <c r="J270" s="5"/>
      <c r="K270" s="5"/>
      <c r="L270" s="5"/>
      <c r="M270" s="5"/>
    </row>
    <row r="271" spans="1:13" ht="165.75" x14ac:dyDescent="0.2">
      <c r="A271" s="4" t="s">
        <v>615</v>
      </c>
      <c r="B271" s="4" t="s">
        <v>852</v>
      </c>
      <c r="C271" s="5">
        <v>13367.150610000001</v>
      </c>
      <c r="D271" s="5">
        <v>948.66746999999998</v>
      </c>
      <c r="E271" s="5">
        <f t="shared" si="16"/>
        <v>7.0970059190497885</v>
      </c>
      <c r="F271" s="5">
        <v>4482.5937299999996</v>
      </c>
      <c r="G271" s="5">
        <f t="shared" si="17"/>
        <v>21.163360481477316</v>
      </c>
      <c r="H271" s="5"/>
      <c r="I271" s="5"/>
      <c r="J271" s="5"/>
      <c r="K271" s="5"/>
      <c r="L271" s="5"/>
      <c r="M271" s="5"/>
    </row>
    <row r="272" spans="1:13" ht="76.5" x14ac:dyDescent="0.2">
      <c r="A272" s="4" t="s">
        <v>787</v>
      </c>
      <c r="B272" s="4" t="s">
        <v>981</v>
      </c>
      <c r="C272" s="5">
        <v>121531.70570999999</v>
      </c>
      <c r="D272" s="5">
        <v>109822.43902000001</v>
      </c>
      <c r="E272" s="5">
        <f t="shared" si="16"/>
        <v>90.365257673630666</v>
      </c>
      <c r="F272" s="5">
        <v>119414.86711000001</v>
      </c>
      <c r="G272" s="5">
        <f t="shared" si="17"/>
        <v>91.967140840877164</v>
      </c>
      <c r="H272" s="5">
        <v>72.22</v>
      </c>
      <c r="I272" s="5">
        <v>509.45537999999999</v>
      </c>
      <c r="J272" s="5" t="str">
        <f t="shared" ref="J272:J335" si="18">IF(H272=0," ",IF(I272/H272*100&gt;200,"свыше 200",IF(I272/H272&gt;0,I272/H272*100,"")))</f>
        <v>свыше 200</v>
      </c>
      <c r="K272" s="5"/>
      <c r="L272" s="5" t="str">
        <f t="shared" ref="L272:L313" si="19">IF(K272=0," ",IF(I272/K272*100&gt;200,"свыше 200",IF(I272/K272&gt;0,I272/K272*100,"")))</f>
        <v xml:space="preserve"> </v>
      </c>
      <c r="M272" s="5">
        <v>75.800000000000011</v>
      </c>
    </row>
    <row r="273" spans="1:13" ht="63.75" x14ac:dyDescent="0.2">
      <c r="A273" s="4" t="s">
        <v>949</v>
      </c>
      <c r="B273" s="4" t="s">
        <v>919</v>
      </c>
      <c r="C273" s="5">
        <v>111124.946</v>
      </c>
      <c r="D273" s="5">
        <v>100354.10400000001</v>
      </c>
      <c r="E273" s="5">
        <f t="shared" si="16"/>
        <v>90.307449058287972</v>
      </c>
      <c r="F273" s="5">
        <v>109938.73235000001</v>
      </c>
      <c r="G273" s="5">
        <f t="shared" si="17"/>
        <v>91.281845674292057</v>
      </c>
      <c r="H273" s="5"/>
      <c r="I273" s="5"/>
      <c r="J273" s="5" t="str">
        <f t="shared" si="18"/>
        <v xml:space="preserve"> </v>
      </c>
      <c r="K273" s="5"/>
      <c r="L273" s="5" t="str">
        <f t="shared" si="19"/>
        <v xml:space="preserve"> </v>
      </c>
      <c r="M273" s="5"/>
    </row>
    <row r="274" spans="1:13" ht="89.25" x14ac:dyDescent="0.2">
      <c r="A274" s="4" t="s">
        <v>692</v>
      </c>
      <c r="B274" s="4" t="s">
        <v>205</v>
      </c>
      <c r="C274" s="5">
        <v>75341.695999999996</v>
      </c>
      <c r="D274" s="5">
        <v>63362.742259999999</v>
      </c>
      <c r="E274" s="5">
        <f t="shared" si="16"/>
        <v>84.100498958770459</v>
      </c>
      <c r="F274" s="5">
        <v>67786.377429999993</v>
      </c>
      <c r="G274" s="5">
        <f t="shared" si="17"/>
        <v>93.47415315921242</v>
      </c>
      <c r="H274" s="5"/>
      <c r="I274" s="5"/>
      <c r="J274" s="5" t="str">
        <f t="shared" si="18"/>
        <v xml:space="preserve"> </v>
      </c>
      <c r="K274" s="5"/>
      <c r="L274" s="5" t="str">
        <f t="shared" si="19"/>
        <v xml:space="preserve"> </v>
      </c>
      <c r="M274" s="5"/>
    </row>
    <row r="275" spans="1:13" ht="114.75" x14ac:dyDescent="0.2">
      <c r="A275" s="4" t="s">
        <v>392</v>
      </c>
      <c r="B275" s="4" t="s">
        <v>870</v>
      </c>
      <c r="C275" s="5">
        <v>26974.97163</v>
      </c>
      <c r="D275" s="5">
        <v>27285.498</v>
      </c>
      <c r="E275" s="5">
        <f t="shared" si="16"/>
        <v>101.15116476954753</v>
      </c>
      <c r="F275" s="5">
        <v>32905.6993</v>
      </c>
      <c r="G275" s="5">
        <f t="shared" si="17"/>
        <v>82.920280013620612</v>
      </c>
      <c r="H275" s="5"/>
      <c r="I275" s="5"/>
      <c r="J275" s="5" t="str">
        <f t="shared" si="18"/>
        <v xml:space="preserve"> </v>
      </c>
      <c r="K275" s="5"/>
      <c r="L275" s="5" t="str">
        <f t="shared" si="19"/>
        <v xml:space="preserve"> </v>
      </c>
      <c r="M275" s="5"/>
    </row>
    <row r="276" spans="1:13" ht="89.25" x14ac:dyDescent="0.2">
      <c r="A276" s="4" t="s">
        <v>45</v>
      </c>
      <c r="B276" s="4" t="s">
        <v>666</v>
      </c>
      <c r="C276" s="5">
        <v>8808.27837</v>
      </c>
      <c r="D276" s="5">
        <v>9705.8637400000007</v>
      </c>
      <c r="E276" s="5">
        <f t="shared" si="16"/>
        <v>110.19024754096188</v>
      </c>
      <c r="F276" s="5">
        <v>9246.6556199999995</v>
      </c>
      <c r="G276" s="5">
        <f t="shared" si="17"/>
        <v>104.96620766330651</v>
      </c>
      <c r="H276" s="5"/>
      <c r="I276" s="5"/>
      <c r="J276" s="5" t="str">
        <f t="shared" si="18"/>
        <v xml:space="preserve"> </v>
      </c>
      <c r="K276" s="5"/>
      <c r="L276" s="5" t="str">
        <f t="shared" si="19"/>
        <v xml:space="preserve"> </v>
      </c>
      <c r="M276" s="5"/>
    </row>
    <row r="277" spans="1:13" ht="102" x14ac:dyDescent="0.2">
      <c r="A277" s="4" t="s">
        <v>572</v>
      </c>
      <c r="B277" s="4" t="s">
        <v>641</v>
      </c>
      <c r="C277" s="5">
        <v>10406.75971</v>
      </c>
      <c r="D277" s="5">
        <v>9239.3350200000004</v>
      </c>
      <c r="E277" s="5">
        <f t="shared" si="16"/>
        <v>88.782053948279355</v>
      </c>
      <c r="F277" s="5">
        <v>9476.1347600000008</v>
      </c>
      <c r="G277" s="5">
        <f t="shared" si="17"/>
        <v>97.501093578791611</v>
      </c>
      <c r="H277" s="5">
        <v>72.22</v>
      </c>
      <c r="I277" s="5">
        <v>280.45537999999999</v>
      </c>
      <c r="J277" s="5" t="str">
        <f t="shared" si="18"/>
        <v>свыше 200</v>
      </c>
      <c r="K277" s="5"/>
      <c r="L277" s="5" t="str">
        <f t="shared" si="19"/>
        <v xml:space="preserve"> </v>
      </c>
      <c r="M277" s="5"/>
    </row>
    <row r="278" spans="1:13" ht="127.5" x14ac:dyDescent="0.2">
      <c r="A278" s="4" t="s">
        <v>3</v>
      </c>
      <c r="B278" s="4" t="s">
        <v>216</v>
      </c>
      <c r="C278" s="5">
        <v>72.22</v>
      </c>
      <c r="D278" s="5">
        <v>280.45537999999999</v>
      </c>
      <c r="E278" s="5" t="str">
        <f t="shared" si="16"/>
        <v>свыше 200</v>
      </c>
      <c r="F278" s="5"/>
      <c r="G278" s="5" t="str">
        <f t="shared" si="17"/>
        <v xml:space="preserve"> </v>
      </c>
      <c r="H278" s="5">
        <v>72.22</v>
      </c>
      <c r="I278" s="5">
        <v>280.45537999999999</v>
      </c>
      <c r="J278" s="5" t="str">
        <f t="shared" si="18"/>
        <v>свыше 200</v>
      </c>
      <c r="K278" s="5"/>
      <c r="L278" s="5" t="str">
        <f t="shared" si="19"/>
        <v xml:space="preserve"> </v>
      </c>
      <c r="M278" s="5"/>
    </row>
    <row r="279" spans="1:13" ht="102" x14ac:dyDescent="0.2">
      <c r="A279" s="4" t="s">
        <v>237</v>
      </c>
      <c r="B279" s="4" t="s">
        <v>462</v>
      </c>
      <c r="C279" s="5">
        <v>4545.8086899999998</v>
      </c>
      <c r="D279" s="5">
        <v>6291.3100199999999</v>
      </c>
      <c r="E279" s="5">
        <f t="shared" si="16"/>
        <v>138.39803759977414</v>
      </c>
      <c r="F279" s="5">
        <v>6229.2626099999998</v>
      </c>
      <c r="G279" s="5">
        <f t="shared" si="17"/>
        <v>100.99606348109957</v>
      </c>
      <c r="H279" s="5"/>
      <c r="I279" s="5"/>
      <c r="J279" s="5" t="str">
        <f t="shared" si="18"/>
        <v xml:space="preserve"> </v>
      </c>
      <c r="K279" s="5"/>
      <c r="L279" s="5" t="str">
        <f t="shared" si="19"/>
        <v xml:space="preserve"> </v>
      </c>
      <c r="M279" s="5"/>
    </row>
    <row r="280" spans="1:13" ht="114.75" x14ac:dyDescent="0.2">
      <c r="A280" s="4" t="s">
        <v>1304</v>
      </c>
      <c r="B280" s="4" t="s">
        <v>1221</v>
      </c>
      <c r="C280" s="5">
        <v>507.1875</v>
      </c>
      <c r="D280" s="5">
        <v>762.84727999999996</v>
      </c>
      <c r="E280" s="5">
        <f t="shared" si="16"/>
        <v>150.40735033887862</v>
      </c>
      <c r="F280" s="5">
        <v>2169.4043499999998</v>
      </c>
      <c r="G280" s="5">
        <f t="shared" si="17"/>
        <v>35.163904783356784</v>
      </c>
      <c r="H280" s="5"/>
      <c r="I280" s="5"/>
      <c r="J280" s="5" t="str">
        <f t="shared" si="18"/>
        <v xml:space="preserve"> </v>
      </c>
      <c r="K280" s="5"/>
      <c r="L280" s="5" t="str">
        <f t="shared" si="19"/>
        <v xml:space="preserve"> </v>
      </c>
      <c r="M280" s="5"/>
    </row>
    <row r="281" spans="1:13" ht="102" x14ac:dyDescent="0.2">
      <c r="A281" s="4" t="s">
        <v>286</v>
      </c>
      <c r="B281" s="4" t="s">
        <v>697</v>
      </c>
      <c r="C281" s="5">
        <v>5117.2485200000001</v>
      </c>
      <c r="D281" s="5">
        <v>1740.9699000000001</v>
      </c>
      <c r="E281" s="5">
        <f t="shared" si="16"/>
        <v>34.021601514870333</v>
      </c>
      <c r="F281" s="5">
        <v>1077.4677999999999</v>
      </c>
      <c r="G281" s="5">
        <f t="shared" si="17"/>
        <v>161.57976136270617</v>
      </c>
      <c r="H281" s="5"/>
      <c r="I281" s="5"/>
      <c r="J281" s="5" t="str">
        <f t="shared" si="18"/>
        <v xml:space="preserve"> </v>
      </c>
      <c r="K281" s="5"/>
      <c r="L281" s="5" t="str">
        <f t="shared" si="19"/>
        <v xml:space="preserve"> </v>
      </c>
      <c r="M281" s="5"/>
    </row>
    <row r="282" spans="1:13" ht="102" x14ac:dyDescent="0.2">
      <c r="A282" s="4" t="s">
        <v>999</v>
      </c>
      <c r="B282" s="4" t="s">
        <v>157</v>
      </c>
      <c r="C282" s="5">
        <v>164.29499999999999</v>
      </c>
      <c r="D282" s="5">
        <v>163.75244000000001</v>
      </c>
      <c r="E282" s="5">
        <f t="shared" si="16"/>
        <v>99.669764752427042</v>
      </c>
      <c r="F282" s="5"/>
      <c r="G282" s="5" t="str">
        <f t="shared" si="17"/>
        <v xml:space="preserve"> </v>
      </c>
      <c r="H282" s="5"/>
      <c r="I282" s="5"/>
      <c r="J282" s="5" t="str">
        <f t="shared" si="18"/>
        <v xml:space="preserve"> </v>
      </c>
      <c r="K282" s="5"/>
      <c r="L282" s="5" t="str">
        <f t="shared" si="19"/>
        <v xml:space="preserve"> </v>
      </c>
      <c r="M282" s="5"/>
    </row>
    <row r="283" spans="1:13" ht="89.25" x14ac:dyDescent="0.2">
      <c r="A283" s="4" t="s">
        <v>342</v>
      </c>
      <c r="B283" s="4" t="s">
        <v>971</v>
      </c>
      <c r="C283" s="5"/>
      <c r="D283" s="5">
        <v>229</v>
      </c>
      <c r="E283" s="5" t="str">
        <f t="shared" si="16"/>
        <v xml:space="preserve"> </v>
      </c>
      <c r="F283" s="5"/>
      <c r="G283" s="5" t="str">
        <f t="shared" si="17"/>
        <v xml:space="preserve"> </v>
      </c>
      <c r="H283" s="5"/>
      <c r="I283" s="5">
        <v>229</v>
      </c>
      <c r="J283" s="5" t="str">
        <f t="shared" si="18"/>
        <v xml:space="preserve"> </v>
      </c>
      <c r="K283" s="5"/>
      <c r="L283" s="5" t="str">
        <f t="shared" si="19"/>
        <v xml:space="preserve"> </v>
      </c>
      <c r="M283" s="5">
        <v>75.800000000000011</v>
      </c>
    </row>
    <row r="284" spans="1:13" ht="102" x14ac:dyDescent="0.2">
      <c r="A284" s="4" t="s">
        <v>608</v>
      </c>
      <c r="B284" s="4" t="s">
        <v>785</v>
      </c>
      <c r="C284" s="5"/>
      <c r="D284" s="5">
        <v>229</v>
      </c>
      <c r="E284" s="5" t="str">
        <f t="shared" si="16"/>
        <v xml:space="preserve"> </v>
      </c>
      <c r="F284" s="5"/>
      <c r="G284" s="5" t="str">
        <f t="shared" si="17"/>
        <v xml:space="preserve"> </v>
      </c>
      <c r="H284" s="5"/>
      <c r="I284" s="5">
        <v>229</v>
      </c>
      <c r="J284" s="5" t="str">
        <f t="shared" si="18"/>
        <v xml:space="preserve"> </v>
      </c>
      <c r="K284" s="5"/>
      <c r="L284" s="5" t="str">
        <f t="shared" si="19"/>
        <v xml:space="preserve"> </v>
      </c>
      <c r="M284" s="5">
        <v>75.800000000000011</v>
      </c>
    </row>
    <row r="285" spans="1:13" ht="153" x14ac:dyDescent="0.2">
      <c r="A285" s="4" t="s">
        <v>1303</v>
      </c>
      <c r="B285" s="4" t="s">
        <v>302</v>
      </c>
      <c r="C285" s="5">
        <v>9965.9871399999993</v>
      </c>
      <c r="D285" s="5">
        <v>7016.4253500000004</v>
      </c>
      <c r="E285" s="5">
        <f t="shared" si="16"/>
        <v>70.403716675877632</v>
      </c>
      <c r="F285" s="5">
        <v>11622.812309999999</v>
      </c>
      <c r="G285" s="5">
        <f t="shared" si="17"/>
        <v>60.367707598299859</v>
      </c>
      <c r="H285" s="5"/>
      <c r="I285" s="5"/>
      <c r="J285" s="5" t="str">
        <f t="shared" si="18"/>
        <v xml:space="preserve"> </v>
      </c>
      <c r="K285" s="5"/>
      <c r="L285" s="5" t="str">
        <f t="shared" si="19"/>
        <v xml:space="preserve"> </v>
      </c>
      <c r="M285" s="5"/>
    </row>
    <row r="286" spans="1:13" ht="140.25" x14ac:dyDescent="0.2">
      <c r="A286" s="4" t="s">
        <v>955</v>
      </c>
      <c r="B286" s="4" t="s">
        <v>898</v>
      </c>
      <c r="C286" s="5">
        <v>9965.9871399999993</v>
      </c>
      <c r="D286" s="5">
        <v>7016.4253500000004</v>
      </c>
      <c r="E286" s="5">
        <f t="shared" si="16"/>
        <v>70.403716675877632</v>
      </c>
      <c r="F286" s="5">
        <v>11622.812309999999</v>
      </c>
      <c r="G286" s="5">
        <f t="shared" si="17"/>
        <v>60.367707598299859</v>
      </c>
      <c r="H286" s="5"/>
      <c r="I286" s="5"/>
      <c r="J286" s="5" t="str">
        <f t="shared" si="18"/>
        <v xml:space="preserve"> </v>
      </c>
      <c r="K286" s="5"/>
      <c r="L286" s="5" t="str">
        <f t="shared" si="19"/>
        <v xml:space="preserve"> </v>
      </c>
      <c r="M286" s="5"/>
    </row>
    <row r="287" spans="1:13" ht="165.75" x14ac:dyDescent="0.2">
      <c r="A287" s="4" t="s">
        <v>707</v>
      </c>
      <c r="B287" s="4" t="s">
        <v>359</v>
      </c>
      <c r="C287" s="5">
        <v>9252.7459500000004</v>
      </c>
      <c r="D287" s="5">
        <v>5716.3704299999999</v>
      </c>
      <c r="E287" s="5">
        <f t="shared" si="16"/>
        <v>61.780259188895158</v>
      </c>
      <c r="F287" s="5">
        <v>10804.313260000001</v>
      </c>
      <c r="G287" s="5">
        <f t="shared" si="17"/>
        <v>52.908225561760503</v>
      </c>
      <c r="H287" s="5"/>
      <c r="I287" s="5"/>
      <c r="J287" s="5" t="str">
        <f t="shared" si="18"/>
        <v xml:space="preserve"> </v>
      </c>
      <c r="K287" s="5"/>
      <c r="L287" s="5" t="str">
        <f t="shared" si="19"/>
        <v xml:space="preserve"> </v>
      </c>
      <c r="M287" s="5"/>
    </row>
    <row r="288" spans="1:13" ht="191.25" x14ac:dyDescent="0.2">
      <c r="A288" s="4" t="s">
        <v>405</v>
      </c>
      <c r="B288" s="4" t="s">
        <v>727</v>
      </c>
      <c r="C288" s="5">
        <v>273.07168000000001</v>
      </c>
      <c r="D288" s="5">
        <v>665.24004000000002</v>
      </c>
      <c r="E288" s="5" t="str">
        <f t="shared" si="16"/>
        <v>свыше 200</v>
      </c>
      <c r="F288" s="5">
        <v>32.030549999999998</v>
      </c>
      <c r="G288" s="5" t="str">
        <f t="shared" si="17"/>
        <v>свыше 200</v>
      </c>
      <c r="H288" s="5"/>
      <c r="I288" s="5"/>
      <c r="J288" s="5" t="str">
        <f t="shared" si="18"/>
        <v xml:space="preserve"> </v>
      </c>
      <c r="K288" s="5"/>
      <c r="L288" s="5" t="str">
        <f t="shared" si="19"/>
        <v xml:space="preserve"> </v>
      </c>
      <c r="M288" s="5"/>
    </row>
    <row r="289" spans="1:13" ht="165.75" x14ac:dyDescent="0.2">
      <c r="A289" s="4" t="s">
        <v>748</v>
      </c>
      <c r="B289" s="4" t="s">
        <v>1188</v>
      </c>
      <c r="C289" s="5"/>
      <c r="D289" s="5"/>
      <c r="E289" s="5" t="str">
        <f t="shared" si="16"/>
        <v xml:space="preserve"> </v>
      </c>
      <c r="F289" s="5">
        <v>375.24176999999997</v>
      </c>
      <c r="G289" s="5" t="str">
        <f t="shared" si="17"/>
        <v/>
      </c>
      <c r="H289" s="5"/>
      <c r="I289" s="5"/>
      <c r="J289" s="5" t="str">
        <f t="shared" si="18"/>
        <v xml:space="preserve"> </v>
      </c>
      <c r="K289" s="5"/>
      <c r="L289" s="5" t="str">
        <f t="shared" si="19"/>
        <v xml:space="preserve"> </v>
      </c>
      <c r="M289" s="5"/>
    </row>
    <row r="290" spans="1:13" ht="165.75" x14ac:dyDescent="0.2">
      <c r="A290" s="4" t="s">
        <v>58</v>
      </c>
      <c r="B290" s="4" t="s">
        <v>525</v>
      </c>
      <c r="C290" s="5">
        <v>440.16951</v>
      </c>
      <c r="D290" s="5">
        <v>634.81488000000002</v>
      </c>
      <c r="E290" s="5">
        <f t="shared" si="16"/>
        <v>144.22054812474403</v>
      </c>
      <c r="F290" s="5">
        <v>411.22672999999998</v>
      </c>
      <c r="G290" s="5">
        <f t="shared" si="17"/>
        <v>154.37101571680424</v>
      </c>
      <c r="H290" s="5"/>
      <c r="I290" s="5"/>
      <c r="J290" s="5" t="str">
        <f t="shared" si="18"/>
        <v xml:space="preserve"> </v>
      </c>
      <c r="K290" s="5"/>
      <c r="L290" s="5" t="str">
        <f t="shared" si="19"/>
        <v xml:space="preserve"> </v>
      </c>
      <c r="M290" s="5"/>
    </row>
    <row r="291" spans="1:13" ht="25.5" x14ac:dyDescent="0.2">
      <c r="A291" s="4" t="s">
        <v>64</v>
      </c>
      <c r="B291" s="4" t="s">
        <v>979</v>
      </c>
      <c r="C291" s="5">
        <v>839.63244999999995</v>
      </c>
      <c r="D291" s="5">
        <v>688.40467000000001</v>
      </c>
      <c r="E291" s="5">
        <f t="shared" si="16"/>
        <v>81.988811890250318</v>
      </c>
      <c r="F291" s="5">
        <v>590.46031000000005</v>
      </c>
      <c r="G291" s="5">
        <f t="shared" si="17"/>
        <v>116.58779740843205</v>
      </c>
      <c r="H291" s="5">
        <v>466.83550000000002</v>
      </c>
      <c r="I291" s="5">
        <v>209.77600000000001</v>
      </c>
      <c r="J291" s="5">
        <f t="shared" si="18"/>
        <v>44.935742890161521</v>
      </c>
      <c r="K291" s="5">
        <v>432.2045</v>
      </c>
      <c r="L291" s="5">
        <f t="shared" si="19"/>
        <v>48.536283171507932</v>
      </c>
      <c r="M291" s="5">
        <v>21.200000000000017</v>
      </c>
    </row>
    <row r="292" spans="1:13" ht="76.5" x14ac:dyDescent="0.2">
      <c r="A292" s="4" t="s">
        <v>908</v>
      </c>
      <c r="B292" s="4" t="s">
        <v>140</v>
      </c>
      <c r="C292" s="5">
        <v>839.63244999999995</v>
      </c>
      <c r="D292" s="5">
        <v>688.40467000000001</v>
      </c>
      <c r="E292" s="5">
        <f t="shared" si="16"/>
        <v>81.988811890250318</v>
      </c>
      <c r="F292" s="5">
        <v>590.46031000000005</v>
      </c>
      <c r="G292" s="5">
        <f t="shared" si="17"/>
        <v>116.58779740843205</v>
      </c>
      <c r="H292" s="5">
        <v>466.83550000000002</v>
      </c>
      <c r="I292" s="5">
        <v>209.77600000000001</v>
      </c>
      <c r="J292" s="5">
        <f t="shared" si="18"/>
        <v>44.935742890161521</v>
      </c>
      <c r="K292" s="5">
        <v>432.2045</v>
      </c>
      <c r="L292" s="5">
        <f t="shared" si="19"/>
        <v>48.536283171507932</v>
      </c>
      <c r="M292" s="5">
        <v>21.200000000000017</v>
      </c>
    </row>
    <row r="293" spans="1:13" ht="76.5" x14ac:dyDescent="0.2">
      <c r="A293" s="4" t="s">
        <v>974</v>
      </c>
      <c r="B293" s="4" t="s">
        <v>1118</v>
      </c>
      <c r="C293" s="5">
        <v>466.83550000000002</v>
      </c>
      <c r="D293" s="5">
        <v>209.77600000000001</v>
      </c>
      <c r="E293" s="5">
        <f t="shared" si="16"/>
        <v>44.935742890161521</v>
      </c>
      <c r="F293" s="5">
        <v>432.2045</v>
      </c>
      <c r="G293" s="5">
        <f t="shared" si="17"/>
        <v>48.536283171507932</v>
      </c>
      <c r="H293" s="5">
        <v>466.83550000000002</v>
      </c>
      <c r="I293" s="5">
        <v>209.77600000000001</v>
      </c>
      <c r="J293" s="5">
        <f t="shared" si="18"/>
        <v>44.935742890161521</v>
      </c>
      <c r="K293" s="5">
        <v>432.2045</v>
      </c>
      <c r="L293" s="5">
        <f t="shared" si="19"/>
        <v>48.536283171507932</v>
      </c>
      <c r="M293" s="5">
        <v>21.200000000000017</v>
      </c>
    </row>
    <row r="294" spans="1:13" ht="76.5" x14ac:dyDescent="0.2">
      <c r="A294" s="4" t="s">
        <v>1246</v>
      </c>
      <c r="B294" s="4" t="s">
        <v>457</v>
      </c>
      <c r="C294" s="5">
        <v>372.79694999999998</v>
      </c>
      <c r="D294" s="5">
        <v>478.62867</v>
      </c>
      <c r="E294" s="5">
        <f t="shared" si="16"/>
        <v>128.38856916613724</v>
      </c>
      <c r="F294" s="5">
        <v>158.25581</v>
      </c>
      <c r="G294" s="5" t="str">
        <f t="shared" si="17"/>
        <v>свыше 200</v>
      </c>
      <c r="H294" s="5"/>
      <c r="I294" s="5"/>
      <c r="J294" s="5"/>
      <c r="K294" s="5"/>
      <c r="L294" s="5"/>
      <c r="M294" s="5"/>
    </row>
    <row r="295" spans="1:13" ht="25.5" x14ac:dyDescent="0.2">
      <c r="A295" s="4" t="s">
        <v>921</v>
      </c>
      <c r="B295" s="4" t="s">
        <v>403</v>
      </c>
      <c r="C295" s="5">
        <v>383743.97188000003</v>
      </c>
      <c r="D295" s="5">
        <v>252609.39102000001</v>
      </c>
      <c r="E295" s="5">
        <f t="shared" si="16"/>
        <v>65.827585455594615</v>
      </c>
      <c r="F295" s="5">
        <v>266760.44725999999</v>
      </c>
      <c r="G295" s="5">
        <f t="shared" si="17"/>
        <v>94.695219480492341</v>
      </c>
      <c r="H295" s="5">
        <v>286372.46642000001</v>
      </c>
      <c r="I295" s="5">
        <v>159955.95728999999</v>
      </c>
      <c r="J295" s="5">
        <f t="shared" si="18"/>
        <v>55.855913555392277</v>
      </c>
      <c r="K295" s="5">
        <v>185161.92877</v>
      </c>
      <c r="L295" s="5">
        <f t="shared" si="19"/>
        <v>86.3870658253351</v>
      </c>
      <c r="M295" s="5">
        <v>19430.507060000004</v>
      </c>
    </row>
    <row r="296" spans="1:13" ht="178.5" x14ac:dyDescent="0.2">
      <c r="A296" s="4" t="s">
        <v>398</v>
      </c>
      <c r="B296" s="4" t="s">
        <v>351</v>
      </c>
      <c r="C296" s="5">
        <v>50</v>
      </c>
      <c r="D296" s="5"/>
      <c r="E296" s="5" t="str">
        <f t="shared" si="16"/>
        <v/>
      </c>
      <c r="F296" s="5">
        <v>53</v>
      </c>
      <c r="G296" s="5" t="str">
        <f t="shared" si="17"/>
        <v/>
      </c>
      <c r="H296" s="5">
        <v>50</v>
      </c>
      <c r="I296" s="5"/>
      <c r="J296" s="5" t="str">
        <f t="shared" si="18"/>
        <v/>
      </c>
      <c r="K296" s="5">
        <v>53</v>
      </c>
      <c r="L296" s="5" t="str">
        <f t="shared" si="19"/>
        <v/>
      </c>
      <c r="M296" s="5"/>
    </row>
    <row r="297" spans="1:13" ht="178.5" x14ac:dyDescent="0.2">
      <c r="A297" s="4" t="s">
        <v>659</v>
      </c>
      <c r="B297" s="4" t="s">
        <v>501</v>
      </c>
      <c r="C297" s="5">
        <v>50</v>
      </c>
      <c r="D297" s="5"/>
      <c r="E297" s="5" t="str">
        <f t="shared" si="16"/>
        <v/>
      </c>
      <c r="F297" s="5">
        <v>53</v>
      </c>
      <c r="G297" s="5" t="str">
        <f t="shared" si="17"/>
        <v/>
      </c>
      <c r="H297" s="5">
        <v>50</v>
      </c>
      <c r="I297" s="5"/>
      <c r="J297" s="5" t="str">
        <f t="shared" si="18"/>
        <v/>
      </c>
      <c r="K297" s="5">
        <v>53</v>
      </c>
      <c r="L297" s="5" t="str">
        <f t="shared" si="19"/>
        <v/>
      </c>
      <c r="M297" s="5"/>
    </row>
    <row r="298" spans="1:13" ht="51" x14ac:dyDescent="0.2">
      <c r="A298" s="4" t="s">
        <v>769</v>
      </c>
      <c r="B298" s="4" t="s">
        <v>206</v>
      </c>
      <c r="C298" s="5">
        <v>4970.3999999999996</v>
      </c>
      <c r="D298" s="5">
        <v>2124.3993399999999</v>
      </c>
      <c r="E298" s="5">
        <f t="shared" si="16"/>
        <v>42.741013600515046</v>
      </c>
      <c r="F298" s="5">
        <v>3736.0137599999998</v>
      </c>
      <c r="G298" s="5">
        <f t="shared" si="17"/>
        <v>56.86272793599133</v>
      </c>
      <c r="H298" s="5"/>
      <c r="I298" s="5">
        <v>-0.253</v>
      </c>
      <c r="J298" s="5" t="str">
        <f t="shared" si="18"/>
        <v xml:space="preserve"> </v>
      </c>
      <c r="K298" s="5">
        <v>2.75</v>
      </c>
      <c r="L298" s="5" t="str">
        <f t="shared" si="19"/>
        <v/>
      </c>
      <c r="M298" s="5"/>
    </row>
    <row r="299" spans="1:13" ht="140.25" x14ac:dyDescent="0.2">
      <c r="A299" s="4" t="s">
        <v>1307</v>
      </c>
      <c r="B299" s="4" t="s">
        <v>318</v>
      </c>
      <c r="C299" s="5">
        <v>4683.75</v>
      </c>
      <c r="D299" s="5">
        <v>1930.7542100000001</v>
      </c>
      <c r="E299" s="5">
        <f t="shared" si="16"/>
        <v>41.222401067520686</v>
      </c>
      <c r="F299" s="5">
        <v>3519.9158699999998</v>
      </c>
      <c r="G299" s="5">
        <f t="shared" si="17"/>
        <v>54.8522828757268</v>
      </c>
      <c r="H299" s="5"/>
      <c r="I299" s="5"/>
      <c r="J299" s="5"/>
      <c r="K299" s="5"/>
      <c r="L299" s="5"/>
      <c r="M299" s="5"/>
    </row>
    <row r="300" spans="1:13" ht="89.25" x14ac:dyDescent="0.2">
      <c r="A300" s="4" t="s">
        <v>8</v>
      </c>
      <c r="B300" s="4" t="s">
        <v>550</v>
      </c>
      <c r="C300" s="5"/>
      <c r="D300" s="5">
        <v>-0.253</v>
      </c>
      <c r="E300" s="5" t="str">
        <f t="shared" si="16"/>
        <v xml:space="preserve"> </v>
      </c>
      <c r="F300" s="5">
        <v>2.75</v>
      </c>
      <c r="G300" s="5" t="str">
        <f t="shared" si="17"/>
        <v/>
      </c>
      <c r="H300" s="5"/>
      <c r="I300" s="5">
        <v>-0.253</v>
      </c>
      <c r="J300" s="5" t="str">
        <f t="shared" si="18"/>
        <v xml:space="preserve"> </v>
      </c>
      <c r="K300" s="5">
        <v>2.75</v>
      </c>
      <c r="L300" s="5" t="str">
        <f t="shared" si="19"/>
        <v/>
      </c>
      <c r="M300" s="5"/>
    </row>
    <row r="301" spans="1:13" ht="114.75" x14ac:dyDescent="0.2">
      <c r="A301" s="4" t="s">
        <v>586</v>
      </c>
      <c r="B301" s="4" t="s">
        <v>1277</v>
      </c>
      <c r="C301" s="5">
        <v>286.64999999999998</v>
      </c>
      <c r="D301" s="5">
        <v>193.89813000000001</v>
      </c>
      <c r="E301" s="5">
        <f t="shared" si="16"/>
        <v>67.642815279958143</v>
      </c>
      <c r="F301" s="5">
        <v>213.46832000000001</v>
      </c>
      <c r="G301" s="5">
        <f t="shared" si="17"/>
        <v>90.832274315926597</v>
      </c>
      <c r="H301" s="5"/>
      <c r="I301" s="5"/>
      <c r="J301" s="5"/>
      <c r="K301" s="5"/>
      <c r="L301" s="5"/>
      <c r="M301" s="5"/>
    </row>
    <row r="302" spans="1:13" ht="89.25" x14ac:dyDescent="0.2">
      <c r="A302" s="4" t="s">
        <v>356</v>
      </c>
      <c r="B302" s="4" t="s">
        <v>343</v>
      </c>
      <c r="C302" s="5"/>
      <c r="D302" s="5"/>
      <c r="E302" s="5" t="str">
        <f t="shared" si="16"/>
        <v xml:space="preserve"> </v>
      </c>
      <c r="F302" s="5">
        <v>-0.12043</v>
      </c>
      <c r="G302" s="5" t="str">
        <f t="shared" si="17"/>
        <v/>
      </c>
      <c r="H302" s="5"/>
      <c r="I302" s="5"/>
      <c r="J302" s="5"/>
      <c r="K302" s="5"/>
      <c r="L302" s="5"/>
      <c r="M302" s="5"/>
    </row>
    <row r="303" spans="1:13" ht="114.75" x14ac:dyDescent="0.2">
      <c r="A303" s="4" t="s">
        <v>635</v>
      </c>
      <c r="B303" s="4" t="s">
        <v>857</v>
      </c>
      <c r="C303" s="5">
        <v>340.9</v>
      </c>
      <c r="D303" s="5">
        <v>847.44505000000004</v>
      </c>
      <c r="E303" s="5" t="str">
        <f t="shared" si="16"/>
        <v>свыше 200</v>
      </c>
      <c r="F303" s="5">
        <v>106.9375</v>
      </c>
      <c r="G303" s="5" t="str">
        <f t="shared" si="17"/>
        <v>свыше 200</v>
      </c>
      <c r="H303" s="5"/>
      <c r="I303" s="5"/>
      <c r="J303" s="5"/>
      <c r="K303" s="5"/>
      <c r="L303" s="5"/>
      <c r="M303" s="5"/>
    </row>
    <row r="304" spans="1:13" ht="127.5" x14ac:dyDescent="0.2">
      <c r="A304" s="4" t="s">
        <v>532</v>
      </c>
      <c r="B304" s="4" t="s">
        <v>1236</v>
      </c>
      <c r="C304" s="5">
        <v>2240.8922200000002</v>
      </c>
      <c r="D304" s="5">
        <v>2258.98405</v>
      </c>
      <c r="E304" s="5">
        <f t="shared" si="16"/>
        <v>100.80734940478307</v>
      </c>
      <c r="F304" s="5">
        <v>2729.5675900000001</v>
      </c>
      <c r="G304" s="5">
        <f t="shared" si="17"/>
        <v>82.759776979913511</v>
      </c>
      <c r="H304" s="5"/>
      <c r="I304" s="5"/>
      <c r="J304" s="5"/>
      <c r="K304" s="5"/>
      <c r="L304" s="5"/>
      <c r="M304" s="5"/>
    </row>
    <row r="305" spans="1:13" ht="127.5" x14ac:dyDescent="0.2">
      <c r="A305" s="4" t="s">
        <v>127</v>
      </c>
      <c r="B305" s="4" t="s">
        <v>1022</v>
      </c>
      <c r="C305" s="5">
        <v>1593.8472200000001</v>
      </c>
      <c r="D305" s="5">
        <v>1705.5795499999999</v>
      </c>
      <c r="E305" s="5">
        <f t="shared" si="16"/>
        <v>107.01022837057117</v>
      </c>
      <c r="F305" s="5">
        <v>1648.1853699999999</v>
      </c>
      <c r="G305" s="5">
        <f t="shared" si="17"/>
        <v>103.48226486199184</v>
      </c>
      <c r="H305" s="5"/>
      <c r="I305" s="5"/>
      <c r="J305" s="5"/>
      <c r="K305" s="5"/>
      <c r="L305" s="5"/>
      <c r="M305" s="5"/>
    </row>
    <row r="306" spans="1:13" ht="102" x14ac:dyDescent="0.2">
      <c r="A306" s="4" t="s">
        <v>288</v>
      </c>
      <c r="B306" s="4" t="s">
        <v>655</v>
      </c>
      <c r="C306" s="5">
        <v>647.04499999999996</v>
      </c>
      <c r="D306" s="5">
        <v>553.40449999999998</v>
      </c>
      <c r="E306" s="5">
        <f t="shared" si="16"/>
        <v>85.527977188603572</v>
      </c>
      <c r="F306" s="5">
        <v>1081.38222</v>
      </c>
      <c r="G306" s="5">
        <f t="shared" si="17"/>
        <v>51.175661090488433</v>
      </c>
      <c r="H306" s="5"/>
      <c r="I306" s="5"/>
      <c r="J306" s="5"/>
      <c r="K306" s="5"/>
      <c r="L306" s="5"/>
      <c r="M306" s="5"/>
    </row>
    <row r="307" spans="1:13" ht="63.75" x14ac:dyDescent="0.2">
      <c r="A307" s="4" t="s">
        <v>474</v>
      </c>
      <c r="B307" s="4" t="s">
        <v>124</v>
      </c>
      <c r="C307" s="5">
        <v>453.46258</v>
      </c>
      <c r="D307" s="5">
        <v>206.30001999999999</v>
      </c>
      <c r="E307" s="5">
        <f t="shared" si="16"/>
        <v>45.494386769466175</v>
      </c>
      <c r="F307" s="5">
        <v>173.24938</v>
      </c>
      <c r="G307" s="5">
        <f t="shared" si="17"/>
        <v>119.07691675433412</v>
      </c>
      <c r="H307" s="5">
        <v>438.46258</v>
      </c>
      <c r="I307" s="5">
        <v>177.30001999999999</v>
      </c>
      <c r="J307" s="5">
        <f t="shared" si="18"/>
        <v>40.436750611648542</v>
      </c>
      <c r="K307" s="5">
        <v>168.24938</v>
      </c>
      <c r="L307" s="5">
        <f t="shared" si="19"/>
        <v>105.37930065477804</v>
      </c>
      <c r="M307" s="5">
        <v>68.667449999999988</v>
      </c>
    </row>
    <row r="308" spans="1:13" ht="76.5" x14ac:dyDescent="0.2">
      <c r="A308" s="4" t="s">
        <v>541</v>
      </c>
      <c r="B308" s="4" t="s">
        <v>505</v>
      </c>
      <c r="C308" s="5">
        <v>438.46258</v>
      </c>
      <c r="D308" s="5">
        <v>177.30001999999999</v>
      </c>
      <c r="E308" s="5">
        <f t="shared" si="16"/>
        <v>40.436750611648542</v>
      </c>
      <c r="F308" s="5">
        <v>168.24938</v>
      </c>
      <c r="G308" s="5">
        <f t="shared" si="17"/>
        <v>105.37930065477804</v>
      </c>
      <c r="H308" s="5">
        <v>438.46258</v>
      </c>
      <c r="I308" s="5">
        <v>177.30001999999999</v>
      </c>
      <c r="J308" s="5">
        <f t="shared" si="18"/>
        <v>40.436750611648542</v>
      </c>
      <c r="K308" s="5">
        <v>168.24938</v>
      </c>
      <c r="L308" s="5">
        <f t="shared" si="19"/>
        <v>105.37930065477804</v>
      </c>
      <c r="M308" s="5">
        <v>68.667449999999988</v>
      </c>
    </row>
    <row r="309" spans="1:13" ht="76.5" x14ac:dyDescent="0.2">
      <c r="A309" s="4" t="s">
        <v>605</v>
      </c>
      <c r="B309" s="4" t="s">
        <v>724</v>
      </c>
      <c r="C309" s="5">
        <v>5</v>
      </c>
      <c r="D309" s="5">
        <v>15</v>
      </c>
      <c r="E309" s="5" t="str">
        <f t="shared" si="16"/>
        <v>свыше 200</v>
      </c>
      <c r="F309" s="5">
        <v>5</v>
      </c>
      <c r="G309" s="5" t="str">
        <f t="shared" si="17"/>
        <v>свыше 200</v>
      </c>
      <c r="H309" s="5"/>
      <c r="I309" s="5"/>
      <c r="J309" s="5"/>
      <c r="K309" s="5"/>
      <c r="L309" s="5"/>
      <c r="M309" s="5"/>
    </row>
    <row r="310" spans="1:13" ht="76.5" x14ac:dyDescent="0.2">
      <c r="A310" s="4" t="s">
        <v>1169</v>
      </c>
      <c r="B310" s="4" t="s">
        <v>753</v>
      </c>
      <c r="C310" s="5">
        <v>5</v>
      </c>
      <c r="D310" s="5">
        <v>9</v>
      </c>
      <c r="E310" s="5">
        <f t="shared" si="16"/>
        <v>180</v>
      </c>
      <c r="F310" s="5"/>
      <c r="G310" s="5" t="str">
        <f t="shared" si="17"/>
        <v xml:space="preserve"> </v>
      </c>
      <c r="H310" s="5"/>
      <c r="I310" s="5"/>
      <c r="J310" s="5"/>
      <c r="K310" s="5"/>
      <c r="L310" s="5"/>
      <c r="M310" s="5"/>
    </row>
    <row r="311" spans="1:13" ht="76.5" x14ac:dyDescent="0.2">
      <c r="A311" s="4" t="s">
        <v>146</v>
      </c>
      <c r="B311" s="4" t="s">
        <v>1127</v>
      </c>
      <c r="C311" s="5">
        <v>5</v>
      </c>
      <c r="D311" s="5">
        <v>5</v>
      </c>
      <c r="E311" s="5">
        <f t="shared" si="16"/>
        <v>100</v>
      </c>
      <c r="F311" s="5"/>
      <c r="G311" s="5" t="str">
        <f t="shared" si="17"/>
        <v xml:space="preserve"> </v>
      </c>
      <c r="H311" s="5"/>
      <c r="I311" s="5"/>
      <c r="J311" s="5"/>
      <c r="K311" s="5"/>
      <c r="L311" s="5"/>
      <c r="M311" s="5"/>
    </row>
    <row r="312" spans="1:13" ht="89.25" x14ac:dyDescent="0.2">
      <c r="A312" s="4" t="s">
        <v>1042</v>
      </c>
      <c r="B312" s="4" t="s">
        <v>380</v>
      </c>
      <c r="C312" s="5">
        <v>2786.2527700000001</v>
      </c>
      <c r="D312" s="5">
        <v>3500.1997999999999</v>
      </c>
      <c r="E312" s="5">
        <f t="shared" si="16"/>
        <v>125.62391458833793</v>
      </c>
      <c r="F312" s="5">
        <v>2547.2721200000001</v>
      </c>
      <c r="G312" s="5">
        <f t="shared" si="17"/>
        <v>137.40973225899398</v>
      </c>
      <c r="H312" s="5"/>
      <c r="I312" s="5"/>
      <c r="J312" s="5" t="str">
        <f t="shared" si="18"/>
        <v xml:space="preserve"> </v>
      </c>
      <c r="K312" s="5">
        <v>70</v>
      </c>
      <c r="L312" s="5" t="str">
        <f t="shared" si="19"/>
        <v/>
      </c>
      <c r="M312" s="5"/>
    </row>
    <row r="313" spans="1:13" ht="114.75" x14ac:dyDescent="0.2">
      <c r="A313" s="4" t="s">
        <v>292</v>
      </c>
      <c r="B313" s="4" t="s">
        <v>1235</v>
      </c>
      <c r="C313" s="5"/>
      <c r="D313" s="5"/>
      <c r="E313" s="5" t="str">
        <f t="shared" si="16"/>
        <v xml:space="preserve"> </v>
      </c>
      <c r="F313" s="5">
        <v>70</v>
      </c>
      <c r="G313" s="5" t="str">
        <f t="shared" si="17"/>
        <v/>
      </c>
      <c r="H313" s="5"/>
      <c r="I313" s="5"/>
      <c r="J313" s="5" t="str">
        <f t="shared" si="18"/>
        <v xml:space="preserve"> </v>
      </c>
      <c r="K313" s="5">
        <v>70</v>
      </c>
      <c r="L313" s="5" t="str">
        <f t="shared" si="19"/>
        <v/>
      </c>
      <c r="M313" s="5"/>
    </row>
    <row r="314" spans="1:13" ht="102" x14ac:dyDescent="0.2">
      <c r="A314" s="4" t="s">
        <v>366</v>
      </c>
      <c r="B314" s="4" t="s">
        <v>1095</v>
      </c>
      <c r="C314" s="5">
        <v>2351.84</v>
      </c>
      <c r="D314" s="5">
        <v>2601.9795800000002</v>
      </c>
      <c r="E314" s="5">
        <f t="shared" si="16"/>
        <v>110.6359097557657</v>
      </c>
      <c r="F314" s="5">
        <v>1931.39706</v>
      </c>
      <c r="G314" s="5">
        <f t="shared" si="17"/>
        <v>134.72007563271325</v>
      </c>
      <c r="H314" s="5"/>
      <c r="I314" s="5"/>
      <c r="J314" s="5"/>
      <c r="K314" s="5"/>
      <c r="L314" s="5"/>
      <c r="M314" s="5"/>
    </row>
    <row r="315" spans="1:13" ht="114.75" x14ac:dyDescent="0.2">
      <c r="A315" s="4" t="s">
        <v>394</v>
      </c>
      <c r="B315" s="4" t="s">
        <v>978</v>
      </c>
      <c r="C315" s="5">
        <v>431.91277000000002</v>
      </c>
      <c r="D315" s="5">
        <v>896.22022000000004</v>
      </c>
      <c r="E315" s="5" t="str">
        <f t="shared" si="16"/>
        <v>свыше 200</v>
      </c>
      <c r="F315" s="5">
        <v>545.87505999999996</v>
      </c>
      <c r="G315" s="5">
        <f t="shared" si="17"/>
        <v>164.18046649722376</v>
      </c>
      <c r="H315" s="5"/>
      <c r="I315" s="5"/>
      <c r="J315" s="5"/>
      <c r="K315" s="5"/>
      <c r="L315" s="5"/>
      <c r="M315" s="5"/>
    </row>
    <row r="316" spans="1:13" ht="114.75" x14ac:dyDescent="0.2">
      <c r="A316" s="4" t="s">
        <v>738</v>
      </c>
      <c r="B316" s="4" t="s">
        <v>824</v>
      </c>
      <c r="C316" s="5">
        <v>2.5</v>
      </c>
      <c r="D316" s="5">
        <v>2</v>
      </c>
      <c r="E316" s="5">
        <f t="shared" si="16"/>
        <v>80</v>
      </c>
      <c r="F316" s="5"/>
      <c r="G316" s="5" t="str">
        <f t="shared" si="17"/>
        <v xml:space="preserve"> </v>
      </c>
      <c r="H316" s="5"/>
      <c r="I316" s="5"/>
      <c r="J316" s="5"/>
      <c r="K316" s="5"/>
      <c r="L316" s="5"/>
      <c r="M316" s="5"/>
    </row>
    <row r="317" spans="1:13" ht="38.25" x14ac:dyDescent="0.2">
      <c r="A317" s="4" t="s">
        <v>935</v>
      </c>
      <c r="B317" s="4" t="s">
        <v>1290</v>
      </c>
      <c r="C317" s="5">
        <v>216.9</v>
      </c>
      <c r="D317" s="5">
        <v>297.81461999999999</v>
      </c>
      <c r="E317" s="5">
        <f t="shared" si="16"/>
        <v>137.3050345781466</v>
      </c>
      <c r="F317" s="5">
        <v>410.02733999999998</v>
      </c>
      <c r="G317" s="5">
        <f t="shared" si="17"/>
        <v>72.632868822844841</v>
      </c>
      <c r="H317" s="5">
        <v>51.7</v>
      </c>
      <c r="I317" s="5">
        <v>31.7</v>
      </c>
      <c r="J317" s="5">
        <f t="shared" si="18"/>
        <v>61.315280464216627</v>
      </c>
      <c r="K317" s="5"/>
      <c r="L317" s="5"/>
      <c r="M317" s="5"/>
    </row>
    <row r="318" spans="1:13" ht="89.25" x14ac:dyDescent="0.2">
      <c r="A318" s="4" t="s">
        <v>188</v>
      </c>
      <c r="B318" s="4" t="s">
        <v>252</v>
      </c>
      <c r="C318" s="5">
        <v>51.7</v>
      </c>
      <c r="D318" s="5">
        <v>31.7</v>
      </c>
      <c r="E318" s="5">
        <f t="shared" si="16"/>
        <v>61.315280464216627</v>
      </c>
      <c r="F318" s="5"/>
      <c r="G318" s="5" t="str">
        <f t="shared" si="17"/>
        <v xml:space="preserve"> </v>
      </c>
      <c r="H318" s="5">
        <v>51.7</v>
      </c>
      <c r="I318" s="5">
        <v>31.7</v>
      </c>
      <c r="J318" s="5">
        <f t="shared" si="18"/>
        <v>61.315280464216627</v>
      </c>
      <c r="K318" s="5"/>
      <c r="L318" s="5"/>
      <c r="M318" s="5"/>
    </row>
    <row r="319" spans="1:13" ht="127.5" x14ac:dyDescent="0.2">
      <c r="A319" s="4" t="s">
        <v>872</v>
      </c>
      <c r="B319" s="4" t="s">
        <v>928</v>
      </c>
      <c r="C319" s="5">
        <v>51.7</v>
      </c>
      <c r="D319" s="5">
        <v>31.7</v>
      </c>
      <c r="E319" s="5">
        <f t="shared" si="16"/>
        <v>61.315280464216627</v>
      </c>
      <c r="F319" s="5"/>
      <c r="G319" s="5" t="str">
        <f t="shared" si="17"/>
        <v xml:space="preserve"> </v>
      </c>
      <c r="H319" s="5">
        <v>51.7</v>
      </c>
      <c r="I319" s="5">
        <v>31.7</v>
      </c>
      <c r="J319" s="5">
        <f t="shared" si="18"/>
        <v>61.315280464216627</v>
      </c>
      <c r="K319" s="5"/>
      <c r="L319" s="5"/>
      <c r="M319" s="5"/>
    </row>
    <row r="320" spans="1:13" ht="89.25" x14ac:dyDescent="0.2">
      <c r="A320" s="4" t="s">
        <v>240</v>
      </c>
      <c r="B320" s="4" t="s">
        <v>89</v>
      </c>
      <c r="C320" s="5"/>
      <c r="D320" s="5"/>
      <c r="E320" s="5" t="str">
        <f t="shared" si="16"/>
        <v xml:space="preserve"> </v>
      </c>
      <c r="F320" s="5">
        <v>349.62133999999998</v>
      </c>
      <c r="G320" s="5" t="str">
        <f t="shared" si="17"/>
        <v/>
      </c>
      <c r="H320" s="5"/>
      <c r="I320" s="5"/>
      <c r="J320" s="5" t="str">
        <f t="shared" si="18"/>
        <v xml:space="preserve"> </v>
      </c>
      <c r="K320" s="5"/>
      <c r="L320" s="5"/>
      <c r="M320" s="5"/>
    </row>
    <row r="321" spans="1:13" ht="127.5" x14ac:dyDescent="0.2">
      <c r="A321" s="4" t="s">
        <v>932</v>
      </c>
      <c r="B321" s="4" t="s">
        <v>412</v>
      </c>
      <c r="C321" s="5"/>
      <c r="D321" s="5"/>
      <c r="E321" s="5" t="str">
        <f t="shared" si="16"/>
        <v xml:space="preserve"> </v>
      </c>
      <c r="F321" s="5">
        <v>349.62133999999998</v>
      </c>
      <c r="G321" s="5" t="str">
        <f t="shared" si="17"/>
        <v/>
      </c>
      <c r="H321" s="5"/>
      <c r="I321" s="5"/>
      <c r="J321" s="5" t="str">
        <f t="shared" si="18"/>
        <v xml:space="preserve"> </v>
      </c>
      <c r="K321" s="5"/>
      <c r="L321" s="5"/>
      <c r="M321" s="5"/>
    </row>
    <row r="322" spans="1:13" ht="89.25" x14ac:dyDescent="0.2">
      <c r="A322" s="4" t="s">
        <v>279</v>
      </c>
      <c r="B322" s="4" t="s">
        <v>189</v>
      </c>
      <c r="C322" s="5">
        <v>165.2</v>
      </c>
      <c r="D322" s="5">
        <v>209.72200000000001</v>
      </c>
      <c r="E322" s="5">
        <f t="shared" si="16"/>
        <v>126.95036319612592</v>
      </c>
      <c r="F322" s="5">
        <v>12.4</v>
      </c>
      <c r="G322" s="5" t="str">
        <f t="shared" si="17"/>
        <v>свыше 200</v>
      </c>
      <c r="H322" s="5"/>
      <c r="I322" s="5"/>
      <c r="J322" s="5" t="str">
        <f t="shared" si="18"/>
        <v xml:space="preserve"> </v>
      </c>
      <c r="K322" s="5"/>
      <c r="L322" s="5"/>
      <c r="M322" s="5"/>
    </row>
    <row r="323" spans="1:13" ht="89.25" x14ac:dyDescent="0.2">
      <c r="A323" s="4" t="s">
        <v>631</v>
      </c>
      <c r="B323" s="4" t="s">
        <v>417</v>
      </c>
      <c r="C323" s="5"/>
      <c r="D323" s="5"/>
      <c r="E323" s="5" t="str">
        <f t="shared" si="16"/>
        <v xml:space="preserve"> </v>
      </c>
      <c r="F323" s="5">
        <v>48.006</v>
      </c>
      <c r="G323" s="5" t="str">
        <f t="shared" si="17"/>
        <v/>
      </c>
      <c r="H323" s="5"/>
      <c r="I323" s="5"/>
      <c r="J323" s="5" t="str">
        <f t="shared" si="18"/>
        <v xml:space="preserve"> </v>
      </c>
      <c r="K323" s="5"/>
      <c r="L323" s="5"/>
      <c r="M323" s="5"/>
    </row>
    <row r="324" spans="1:13" ht="89.25" x14ac:dyDescent="0.2">
      <c r="A324" s="4" t="s">
        <v>529</v>
      </c>
      <c r="B324" s="4" t="s">
        <v>670</v>
      </c>
      <c r="C324" s="5"/>
      <c r="D324" s="5">
        <v>56.392620000000001</v>
      </c>
      <c r="E324" s="5" t="str">
        <f t="shared" si="16"/>
        <v xml:space="preserve"> </v>
      </c>
      <c r="F324" s="5"/>
      <c r="G324" s="5" t="str">
        <f t="shared" si="17"/>
        <v xml:space="preserve"> </v>
      </c>
      <c r="H324" s="5"/>
      <c r="I324" s="5"/>
      <c r="J324" s="5" t="str">
        <f t="shared" si="18"/>
        <v xml:space="preserve"> </v>
      </c>
      <c r="K324" s="5"/>
      <c r="L324" s="5"/>
      <c r="M324" s="5"/>
    </row>
    <row r="325" spans="1:13" ht="127.5" x14ac:dyDescent="0.2">
      <c r="A325" s="4" t="s">
        <v>962</v>
      </c>
      <c r="B325" s="4" t="s">
        <v>953</v>
      </c>
      <c r="C325" s="5">
        <v>165.2</v>
      </c>
      <c r="D325" s="5">
        <v>209.72200000000001</v>
      </c>
      <c r="E325" s="5">
        <f t="shared" si="16"/>
        <v>126.95036319612592</v>
      </c>
      <c r="F325" s="5">
        <v>12.4</v>
      </c>
      <c r="G325" s="5" t="str">
        <f t="shared" si="17"/>
        <v>свыше 200</v>
      </c>
      <c r="H325" s="5"/>
      <c r="I325" s="5"/>
      <c r="J325" s="5" t="str">
        <f t="shared" si="18"/>
        <v xml:space="preserve"> </v>
      </c>
      <c r="K325" s="5"/>
      <c r="L325" s="5"/>
      <c r="M325" s="5"/>
    </row>
    <row r="326" spans="1:13" ht="127.5" x14ac:dyDescent="0.2">
      <c r="A326" s="4" t="s">
        <v>1159</v>
      </c>
      <c r="B326" s="4" t="s">
        <v>1119</v>
      </c>
      <c r="C326" s="5"/>
      <c r="D326" s="5">
        <v>28.09262</v>
      </c>
      <c r="E326" s="5" t="str">
        <f t="shared" si="16"/>
        <v xml:space="preserve"> </v>
      </c>
      <c r="F326" s="5"/>
      <c r="G326" s="5" t="str">
        <f t="shared" si="17"/>
        <v xml:space="preserve"> </v>
      </c>
      <c r="H326" s="5"/>
      <c r="I326" s="5"/>
      <c r="J326" s="5" t="str">
        <f t="shared" si="18"/>
        <v xml:space="preserve"> </v>
      </c>
      <c r="K326" s="5"/>
      <c r="L326" s="5"/>
      <c r="M326" s="5"/>
    </row>
    <row r="327" spans="1:13" ht="102" x14ac:dyDescent="0.2">
      <c r="A327" s="4" t="s">
        <v>598</v>
      </c>
      <c r="B327" s="4" t="s">
        <v>353</v>
      </c>
      <c r="C327" s="5"/>
      <c r="D327" s="5"/>
      <c r="E327" s="5" t="str">
        <f t="shared" ref="E327:E390" si="20">IF(C327=0," ",IF(D327/C327*100&gt;200,"свыше 200",IF(D327/C327&gt;0,D327/C327*100,"")))</f>
        <v xml:space="preserve"> </v>
      </c>
      <c r="F327" s="5">
        <v>48.006</v>
      </c>
      <c r="G327" s="5" t="str">
        <f t="shared" ref="G327:G390" si="21">IF(F327=0," ",IF(D327/F327*100&gt;200,"свыше 200",IF(D327/F327&gt;0,D327/F327*100,"")))</f>
        <v/>
      </c>
      <c r="H327" s="5"/>
      <c r="I327" s="5"/>
      <c r="J327" s="5" t="str">
        <f t="shared" si="18"/>
        <v xml:space="preserve"> </v>
      </c>
      <c r="K327" s="5"/>
      <c r="L327" s="5"/>
      <c r="M327" s="5"/>
    </row>
    <row r="328" spans="1:13" ht="102" x14ac:dyDescent="0.2">
      <c r="A328" s="4" t="s">
        <v>496</v>
      </c>
      <c r="B328" s="4" t="s">
        <v>1164</v>
      </c>
      <c r="C328" s="5"/>
      <c r="D328" s="5">
        <v>28.3</v>
      </c>
      <c r="E328" s="5" t="str">
        <f t="shared" si="20"/>
        <v xml:space="preserve"> </v>
      </c>
      <c r="F328" s="5"/>
      <c r="G328" s="5" t="str">
        <f t="shared" si="21"/>
        <v xml:space="preserve"> </v>
      </c>
      <c r="H328" s="5"/>
      <c r="I328" s="5"/>
      <c r="J328" s="5" t="str">
        <f t="shared" si="18"/>
        <v xml:space="preserve"> </v>
      </c>
      <c r="K328" s="5"/>
      <c r="L328" s="5"/>
      <c r="M328" s="5"/>
    </row>
    <row r="329" spans="1:13" ht="216.75" x14ac:dyDescent="0.2">
      <c r="A329" s="4" t="s">
        <v>20</v>
      </c>
      <c r="B329" s="4" t="s">
        <v>832</v>
      </c>
      <c r="C329" s="5">
        <v>6082.9709999999995</v>
      </c>
      <c r="D329" s="5">
        <v>6985.93235</v>
      </c>
      <c r="E329" s="5">
        <f t="shared" si="20"/>
        <v>114.84408441204144</v>
      </c>
      <c r="F329" s="5">
        <v>5684.3921399999999</v>
      </c>
      <c r="G329" s="5">
        <f t="shared" si="21"/>
        <v>122.89673509400075</v>
      </c>
      <c r="H329" s="5">
        <v>31</v>
      </c>
      <c r="I329" s="5">
        <v>111.47320999999999</v>
      </c>
      <c r="J329" s="5" t="str">
        <f t="shared" si="18"/>
        <v>свыше 200</v>
      </c>
      <c r="K329" s="5">
        <v>297.00098000000003</v>
      </c>
      <c r="L329" s="5">
        <f t="shared" ref="L329:L388" si="22">IF(K329=0," ",IF(I329/K329*100&gt;200,"свыше 200",IF(I329/K329&gt;0,I329/K329*100,"")))</f>
        <v>37.532943493991162</v>
      </c>
      <c r="M329" s="5">
        <v>31</v>
      </c>
    </row>
    <row r="330" spans="1:13" ht="63.75" x14ac:dyDescent="0.2">
      <c r="A330" s="4" t="s">
        <v>63</v>
      </c>
      <c r="B330" s="4" t="s">
        <v>264</v>
      </c>
      <c r="C330" s="5">
        <v>1505.088</v>
      </c>
      <c r="D330" s="5">
        <v>-75.912000000000006</v>
      </c>
      <c r="E330" s="5" t="str">
        <f t="shared" si="20"/>
        <v/>
      </c>
      <c r="F330" s="5">
        <v>800</v>
      </c>
      <c r="G330" s="5" t="str">
        <f t="shared" si="21"/>
        <v/>
      </c>
      <c r="H330" s="5"/>
      <c r="I330" s="5"/>
      <c r="J330" s="5"/>
      <c r="K330" s="5"/>
      <c r="L330" s="5"/>
      <c r="M330" s="5"/>
    </row>
    <row r="331" spans="1:13" ht="76.5" x14ac:dyDescent="0.2">
      <c r="A331" s="4" t="s">
        <v>1043</v>
      </c>
      <c r="B331" s="4" t="s">
        <v>779</v>
      </c>
      <c r="C331" s="5"/>
      <c r="D331" s="5">
        <v>2</v>
      </c>
      <c r="E331" s="5" t="str">
        <f t="shared" si="20"/>
        <v xml:space="preserve"> </v>
      </c>
      <c r="F331" s="5">
        <v>1</v>
      </c>
      <c r="G331" s="5">
        <f t="shared" si="21"/>
        <v>200</v>
      </c>
      <c r="H331" s="5"/>
      <c r="I331" s="5"/>
      <c r="J331" s="5"/>
      <c r="K331" s="5"/>
      <c r="L331" s="5"/>
      <c r="M331" s="5"/>
    </row>
    <row r="332" spans="1:13" ht="76.5" x14ac:dyDescent="0.2">
      <c r="A332" s="4" t="s">
        <v>665</v>
      </c>
      <c r="B332" s="4" t="s">
        <v>845</v>
      </c>
      <c r="C332" s="5">
        <v>163.19999999999999</v>
      </c>
      <c r="D332" s="5">
        <v>670.15395000000001</v>
      </c>
      <c r="E332" s="5" t="str">
        <f t="shared" si="20"/>
        <v>свыше 200</v>
      </c>
      <c r="F332" s="5">
        <v>652.46537000000001</v>
      </c>
      <c r="G332" s="5">
        <f t="shared" si="21"/>
        <v>102.7110373689258</v>
      </c>
      <c r="H332" s="5"/>
      <c r="I332" s="5"/>
      <c r="J332" s="5"/>
      <c r="K332" s="5"/>
      <c r="L332" s="5"/>
      <c r="M332" s="5"/>
    </row>
    <row r="333" spans="1:13" ht="51" x14ac:dyDescent="0.2">
      <c r="A333" s="4" t="s">
        <v>443</v>
      </c>
      <c r="B333" s="4" t="s">
        <v>133</v>
      </c>
      <c r="C333" s="5">
        <v>2088</v>
      </c>
      <c r="D333" s="5">
        <v>2671.6460000000002</v>
      </c>
      <c r="E333" s="5">
        <f t="shared" si="20"/>
        <v>127.95239463601533</v>
      </c>
      <c r="F333" s="5">
        <v>1576.7840000000001</v>
      </c>
      <c r="G333" s="5">
        <f t="shared" si="21"/>
        <v>169.43639712224376</v>
      </c>
      <c r="H333" s="5"/>
      <c r="I333" s="5"/>
      <c r="J333" s="5"/>
      <c r="K333" s="5"/>
      <c r="L333" s="5"/>
      <c r="M333" s="5"/>
    </row>
    <row r="334" spans="1:13" ht="51" x14ac:dyDescent="0.2">
      <c r="A334" s="4" t="s">
        <v>632</v>
      </c>
      <c r="B334" s="4" t="s">
        <v>939</v>
      </c>
      <c r="C334" s="5">
        <v>2256.35</v>
      </c>
      <c r="D334" s="5">
        <v>3576.5711900000001</v>
      </c>
      <c r="E334" s="5">
        <f t="shared" si="20"/>
        <v>158.51136525804952</v>
      </c>
      <c r="F334" s="5">
        <v>2357.1417900000001</v>
      </c>
      <c r="G334" s="5">
        <f t="shared" si="21"/>
        <v>151.7333919059659</v>
      </c>
      <c r="H334" s="5"/>
      <c r="I334" s="5"/>
      <c r="J334" s="5"/>
      <c r="K334" s="5"/>
      <c r="L334" s="5"/>
      <c r="M334" s="5"/>
    </row>
    <row r="335" spans="1:13" ht="38.25" x14ac:dyDescent="0.2">
      <c r="A335" s="4" t="s">
        <v>1151</v>
      </c>
      <c r="B335" s="4" t="s">
        <v>108</v>
      </c>
      <c r="C335" s="5">
        <v>14.333</v>
      </c>
      <c r="D335" s="5">
        <v>60</v>
      </c>
      <c r="E335" s="5" t="str">
        <f t="shared" si="20"/>
        <v>свыше 200</v>
      </c>
      <c r="F335" s="5"/>
      <c r="G335" s="5" t="str">
        <f t="shared" si="21"/>
        <v xml:space="preserve"> </v>
      </c>
      <c r="H335" s="5"/>
      <c r="I335" s="5">
        <v>30</v>
      </c>
      <c r="J335" s="5" t="str">
        <f t="shared" si="18"/>
        <v xml:space="preserve"> </v>
      </c>
      <c r="K335" s="5"/>
      <c r="L335" s="5" t="str">
        <f t="shared" si="22"/>
        <v xml:space="preserve"> </v>
      </c>
      <c r="M335" s="5">
        <v>30</v>
      </c>
    </row>
    <row r="336" spans="1:13" ht="89.25" x14ac:dyDescent="0.2">
      <c r="A336" s="4" t="s">
        <v>639</v>
      </c>
      <c r="B336" s="4" t="s">
        <v>717</v>
      </c>
      <c r="C336" s="5"/>
      <c r="D336" s="5">
        <v>30</v>
      </c>
      <c r="E336" s="5" t="str">
        <f t="shared" si="20"/>
        <v xml:space="preserve"> </v>
      </c>
      <c r="F336" s="5"/>
      <c r="G336" s="5" t="str">
        <f t="shared" si="21"/>
        <v xml:space="preserve"> </v>
      </c>
      <c r="H336" s="5"/>
      <c r="I336" s="5">
        <v>30</v>
      </c>
      <c r="J336" s="5" t="str">
        <f t="shared" ref="J336:J388" si="23">IF(H336=0," ",IF(I336/H336*100&gt;200,"свыше 200",IF(I336/H336&gt;0,I336/H336*100,"")))</f>
        <v xml:space="preserve"> </v>
      </c>
      <c r="K336" s="5"/>
      <c r="L336" s="5" t="str">
        <f t="shared" si="22"/>
        <v xml:space="preserve"> </v>
      </c>
      <c r="M336" s="5">
        <v>30</v>
      </c>
    </row>
    <row r="337" spans="1:13" ht="89.25" x14ac:dyDescent="0.2">
      <c r="A337" s="4" t="s">
        <v>1245</v>
      </c>
      <c r="B337" s="4" t="s">
        <v>850</v>
      </c>
      <c r="C337" s="5">
        <v>14.333</v>
      </c>
      <c r="D337" s="5">
        <v>30</v>
      </c>
      <c r="E337" s="5" t="str">
        <f t="shared" si="20"/>
        <v>свыше 200</v>
      </c>
      <c r="F337" s="5"/>
      <c r="G337" s="5" t="str">
        <f t="shared" si="21"/>
        <v xml:space="preserve"> </v>
      </c>
      <c r="H337" s="5"/>
      <c r="I337" s="5"/>
      <c r="J337" s="5"/>
      <c r="K337" s="5"/>
      <c r="L337" s="5"/>
      <c r="M337" s="5"/>
    </row>
    <row r="338" spans="1:13" ht="38.25" x14ac:dyDescent="0.2">
      <c r="A338" s="4" t="s">
        <v>798</v>
      </c>
      <c r="B338" s="4" t="s">
        <v>1099</v>
      </c>
      <c r="C338" s="5">
        <v>56</v>
      </c>
      <c r="D338" s="5">
        <v>81.473209999999995</v>
      </c>
      <c r="E338" s="5">
        <f t="shared" si="20"/>
        <v>145.487875</v>
      </c>
      <c r="F338" s="5">
        <v>297.00098000000003</v>
      </c>
      <c r="G338" s="5">
        <f t="shared" si="21"/>
        <v>27.431966722803402</v>
      </c>
      <c r="H338" s="5">
        <v>31</v>
      </c>
      <c r="I338" s="5">
        <v>81.473209999999995</v>
      </c>
      <c r="J338" s="5" t="str">
        <f t="shared" si="23"/>
        <v>свыше 200</v>
      </c>
      <c r="K338" s="5">
        <v>297.00098000000003</v>
      </c>
      <c r="L338" s="5">
        <f t="shared" si="22"/>
        <v>27.431966722803402</v>
      </c>
      <c r="M338" s="5">
        <v>1</v>
      </c>
    </row>
    <row r="339" spans="1:13" ht="89.25" x14ac:dyDescent="0.2">
      <c r="A339" s="4" t="s">
        <v>489</v>
      </c>
      <c r="B339" s="4" t="s">
        <v>1232</v>
      </c>
      <c r="C339" s="5">
        <v>25</v>
      </c>
      <c r="D339" s="5"/>
      <c r="E339" s="5" t="str">
        <f t="shared" si="20"/>
        <v/>
      </c>
      <c r="F339" s="5"/>
      <c r="G339" s="5" t="str">
        <f t="shared" si="21"/>
        <v xml:space="preserve"> </v>
      </c>
      <c r="H339" s="5"/>
      <c r="I339" s="5"/>
      <c r="J339" s="5"/>
      <c r="K339" s="5"/>
      <c r="L339" s="5"/>
      <c r="M339" s="5"/>
    </row>
    <row r="340" spans="1:13" ht="140.25" x14ac:dyDescent="0.2">
      <c r="A340" s="4" t="s">
        <v>174</v>
      </c>
      <c r="B340" s="4" t="s">
        <v>1326</v>
      </c>
      <c r="C340" s="5">
        <v>31</v>
      </c>
      <c r="D340" s="5">
        <v>81.473209999999995</v>
      </c>
      <c r="E340" s="5" t="str">
        <f t="shared" si="20"/>
        <v>свыше 200</v>
      </c>
      <c r="F340" s="5">
        <v>297.00098000000003</v>
      </c>
      <c r="G340" s="5">
        <f t="shared" si="21"/>
        <v>27.431966722803402</v>
      </c>
      <c r="H340" s="5">
        <v>31</v>
      </c>
      <c r="I340" s="5">
        <v>81.473209999999995</v>
      </c>
      <c r="J340" s="5" t="str">
        <f t="shared" si="23"/>
        <v>свыше 200</v>
      </c>
      <c r="K340" s="5">
        <v>297.00098000000003</v>
      </c>
      <c r="L340" s="5">
        <f t="shared" si="22"/>
        <v>27.431966722803402</v>
      </c>
      <c r="M340" s="5">
        <v>1</v>
      </c>
    </row>
    <row r="341" spans="1:13" ht="38.25" x14ac:dyDescent="0.2">
      <c r="A341" s="4" t="s">
        <v>806</v>
      </c>
      <c r="B341" s="4" t="s">
        <v>938</v>
      </c>
      <c r="C341" s="5">
        <v>106</v>
      </c>
      <c r="D341" s="5">
        <v>14.543939999999999</v>
      </c>
      <c r="E341" s="5">
        <f t="shared" si="20"/>
        <v>13.720698113207547</v>
      </c>
      <c r="F341" s="5">
        <v>417.9</v>
      </c>
      <c r="G341" s="5">
        <f t="shared" si="21"/>
        <v>3.4802440775305095</v>
      </c>
      <c r="H341" s="5">
        <v>106</v>
      </c>
      <c r="I341" s="5">
        <v>14.543939999999999</v>
      </c>
      <c r="J341" s="5">
        <f t="shared" si="23"/>
        <v>13.720698113207547</v>
      </c>
      <c r="K341" s="5">
        <v>417.9</v>
      </c>
      <c r="L341" s="5">
        <f t="shared" si="22"/>
        <v>3.4802440775305095</v>
      </c>
      <c r="M341" s="5">
        <v>1.0499999999999989</v>
      </c>
    </row>
    <row r="342" spans="1:13" ht="63.75" x14ac:dyDescent="0.2">
      <c r="A342" s="4" t="s">
        <v>339</v>
      </c>
      <c r="B342" s="4" t="s">
        <v>725</v>
      </c>
      <c r="C342" s="5">
        <v>1000</v>
      </c>
      <c r="D342" s="5">
        <v>1167.98531</v>
      </c>
      <c r="E342" s="5">
        <f t="shared" si="20"/>
        <v>116.798531</v>
      </c>
      <c r="F342" s="5">
        <v>775.89917000000003</v>
      </c>
      <c r="G342" s="5">
        <f t="shared" si="21"/>
        <v>150.53313048395194</v>
      </c>
      <c r="H342" s="5">
        <v>1000</v>
      </c>
      <c r="I342" s="5">
        <v>1167.98531</v>
      </c>
      <c r="J342" s="5">
        <f t="shared" si="23"/>
        <v>116.798531</v>
      </c>
      <c r="K342" s="5">
        <v>775.89917000000003</v>
      </c>
      <c r="L342" s="5">
        <f t="shared" si="22"/>
        <v>150.53313048395194</v>
      </c>
      <c r="M342" s="5">
        <v>308.85594000000003</v>
      </c>
    </row>
    <row r="343" spans="1:13" ht="102" x14ac:dyDescent="0.2">
      <c r="A343" s="4" t="s">
        <v>716</v>
      </c>
      <c r="B343" s="4" t="s">
        <v>1067</v>
      </c>
      <c r="C343" s="5">
        <v>6542.5583399999996</v>
      </c>
      <c r="D343" s="5">
        <v>6114.3582699999997</v>
      </c>
      <c r="E343" s="5">
        <f t="shared" si="20"/>
        <v>93.455158551937345</v>
      </c>
      <c r="F343" s="5">
        <v>4993.6650300000001</v>
      </c>
      <c r="G343" s="5">
        <f t="shared" si="21"/>
        <v>122.44229905825301</v>
      </c>
      <c r="H343" s="5"/>
      <c r="I343" s="5"/>
      <c r="J343" s="5"/>
      <c r="K343" s="5"/>
      <c r="L343" s="5"/>
      <c r="M343" s="5"/>
    </row>
    <row r="344" spans="1:13" ht="51" x14ac:dyDescent="0.2">
      <c r="A344" s="4" t="s">
        <v>916</v>
      </c>
      <c r="B344" s="4" t="s">
        <v>231</v>
      </c>
      <c r="C344" s="5">
        <v>268601.14</v>
      </c>
      <c r="D344" s="5">
        <v>146804.04521000001</v>
      </c>
      <c r="E344" s="5">
        <f t="shared" si="20"/>
        <v>54.655034304768776</v>
      </c>
      <c r="F344" s="5">
        <v>174429.06680999999</v>
      </c>
      <c r="G344" s="5">
        <f t="shared" si="21"/>
        <v>84.162604257872317</v>
      </c>
      <c r="H344" s="5">
        <v>263713.24</v>
      </c>
      <c r="I344" s="5">
        <v>145377.78424000001</v>
      </c>
      <c r="J344" s="5">
        <f t="shared" si="23"/>
        <v>55.127222372301063</v>
      </c>
      <c r="K344" s="5">
        <v>172594.06745999999</v>
      </c>
      <c r="L344" s="5">
        <f t="shared" si="22"/>
        <v>84.231043615501108</v>
      </c>
      <c r="M344" s="5">
        <v>17441.836790000001</v>
      </c>
    </row>
    <row r="345" spans="1:13" ht="89.25" x14ac:dyDescent="0.2">
      <c r="A345" s="4" t="s">
        <v>1104</v>
      </c>
      <c r="B345" s="4" t="s">
        <v>33</v>
      </c>
      <c r="C345" s="5">
        <v>350.471</v>
      </c>
      <c r="D345" s="5">
        <v>16.006139999999998</v>
      </c>
      <c r="E345" s="5">
        <f t="shared" si="20"/>
        <v>4.5670369303023639</v>
      </c>
      <c r="F345" s="5">
        <v>40.5</v>
      </c>
      <c r="G345" s="5">
        <f t="shared" si="21"/>
        <v>39.521333333333331</v>
      </c>
      <c r="H345" s="5">
        <v>349.36</v>
      </c>
      <c r="I345" s="5">
        <v>22.256139999999998</v>
      </c>
      <c r="J345" s="5">
        <f t="shared" si="23"/>
        <v>6.3705461415159146</v>
      </c>
      <c r="K345" s="5">
        <v>40.5</v>
      </c>
      <c r="L345" s="5">
        <f t="shared" si="22"/>
        <v>54.953432098765433</v>
      </c>
      <c r="M345" s="5"/>
    </row>
    <row r="346" spans="1:13" ht="127.5" x14ac:dyDescent="0.2">
      <c r="A346" s="4" t="s">
        <v>516</v>
      </c>
      <c r="B346" s="4" t="s">
        <v>1220</v>
      </c>
      <c r="C346" s="5">
        <v>349.36</v>
      </c>
      <c r="D346" s="5">
        <v>22.256139999999998</v>
      </c>
      <c r="E346" s="5">
        <f t="shared" si="20"/>
        <v>6.3705461415159146</v>
      </c>
      <c r="F346" s="5">
        <v>40.5</v>
      </c>
      <c r="G346" s="5">
        <f t="shared" si="21"/>
        <v>54.953432098765433</v>
      </c>
      <c r="H346" s="5">
        <v>349.36</v>
      </c>
      <c r="I346" s="5">
        <v>22.256139999999998</v>
      </c>
      <c r="J346" s="5">
        <f t="shared" si="23"/>
        <v>6.3705461415159146</v>
      </c>
      <c r="K346" s="5">
        <v>40.5</v>
      </c>
      <c r="L346" s="5">
        <f t="shared" si="22"/>
        <v>54.953432098765433</v>
      </c>
      <c r="M346" s="5"/>
    </row>
    <row r="347" spans="1:13" ht="114.75" x14ac:dyDescent="0.2">
      <c r="A347" s="4" t="s">
        <v>1149</v>
      </c>
      <c r="B347" s="4" t="s">
        <v>594</v>
      </c>
      <c r="C347" s="5">
        <v>1.111</v>
      </c>
      <c r="D347" s="5">
        <v>-6.25</v>
      </c>
      <c r="E347" s="5" t="str">
        <f t="shared" si="20"/>
        <v/>
      </c>
      <c r="F347" s="5"/>
      <c r="G347" s="5"/>
      <c r="H347" s="5"/>
      <c r="I347" s="5"/>
      <c r="J347" s="5"/>
      <c r="K347" s="5"/>
      <c r="L347" s="5"/>
      <c r="M347" s="5"/>
    </row>
    <row r="348" spans="1:13" ht="76.5" x14ac:dyDescent="0.2">
      <c r="A348" s="4" t="s">
        <v>729</v>
      </c>
      <c r="B348" s="4" t="s">
        <v>61</v>
      </c>
      <c r="C348" s="5">
        <v>263363.88</v>
      </c>
      <c r="D348" s="5">
        <v>145355.5281</v>
      </c>
      <c r="E348" s="5">
        <f t="shared" si="20"/>
        <v>55.191899549778803</v>
      </c>
      <c r="F348" s="5">
        <v>172553.56745999999</v>
      </c>
      <c r="G348" s="5">
        <f t="shared" si="21"/>
        <v>84.237915355586708</v>
      </c>
      <c r="H348" s="5">
        <v>263363.88</v>
      </c>
      <c r="I348" s="5">
        <v>145355.5281</v>
      </c>
      <c r="J348" s="5">
        <f t="shared" si="23"/>
        <v>55.191899549778803</v>
      </c>
      <c r="K348" s="5">
        <v>172553.56745999999</v>
      </c>
      <c r="L348" s="5">
        <f t="shared" si="22"/>
        <v>84.237915355586708</v>
      </c>
      <c r="M348" s="5">
        <v>17441.836790000001</v>
      </c>
    </row>
    <row r="349" spans="1:13" ht="51" x14ac:dyDescent="0.2">
      <c r="A349" s="4" t="s">
        <v>307</v>
      </c>
      <c r="B349" s="4" t="s">
        <v>1061</v>
      </c>
      <c r="C349" s="5">
        <v>4886.7889999999998</v>
      </c>
      <c r="D349" s="5">
        <v>1432.51097</v>
      </c>
      <c r="E349" s="5">
        <f t="shared" si="20"/>
        <v>29.313951758506455</v>
      </c>
      <c r="F349" s="5">
        <v>1834.99935</v>
      </c>
      <c r="G349" s="5">
        <f t="shared" si="21"/>
        <v>78.066020568345166</v>
      </c>
      <c r="H349" s="5"/>
      <c r="I349" s="5"/>
      <c r="J349" s="5"/>
      <c r="K349" s="5"/>
      <c r="L349" s="5"/>
      <c r="M349" s="5"/>
    </row>
    <row r="350" spans="1:13" ht="76.5" x14ac:dyDescent="0.2">
      <c r="A350" s="4" t="s">
        <v>389</v>
      </c>
      <c r="B350" s="4" t="s">
        <v>943</v>
      </c>
      <c r="C350" s="5">
        <v>463.95666</v>
      </c>
      <c r="D350" s="5">
        <v>4889.74208</v>
      </c>
      <c r="E350" s="5" t="str">
        <f t="shared" si="20"/>
        <v>свыше 200</v>
      </c>
      <c r="F350" s="5">
        <v>927.60670000000005</v>
      </c>
      <c r="G350" s="5" t="str">
        <f t="shared" si="21"/>
        <v>свыше 200</v>
      </c>
      <c r="H350" s="5">
        <v>414.85665999999998</v>
      </c>
      <c r="I350" s="5">
        <v>4826.0316800000001</v>
      </c>
      <c r="J350" s="5" t="str">
        <f t="shared" si="23"/>
        <v>свыше 200</v>
      </c>
      <c r="K350" s="5">
        <v>775.04507999999998</v>
      </c>
      <c r="L350" s="5" t="str">
        <f t="shared" si="22"/>
        <v>свыше 200</v>
      </c>
      <c r="M350" s="5"/>
    </row>
    <row r="351" spans="1:13" ht="102" x14ac:dyDescent="0.2">
      <c r="A351" s="4" t="s">
        <v>1210</v>
      </c>
      <c r="B351" s="4" t="s">
        <v>101</v>
      </c>
      <c r="C351" s="5">
        <v>414.85665999999998</v>
      </c>
      <c r="D351" s="5">
        <v>4826.0316800000001</v>
      </c>
      <c r="E351" s="5" t="str">
        <f t="shared" si="20"/>
        <v>свыше 200</v>
      </c>
      <c r="F351" s="5">
        <v>775.04507999999998</v>
      </c>
      <c r="G351" s="5" t="str">
        <f t="shared" si="21"/>
        <v>свыше 200</v>
      </c>
      <c r="H351" s="5">
        <v>414.85665999999998</v>
      </c>
      <c r="I351" s="5">
        <v>4826.0316800000001</v>
      </c>
      <c r="J351" s="5" t="str">
        <f t="shared" si="23"/>
        <v>свыше 200</v>
      </c>
      <c r="K351" s="5">
        <v>775.04507999999998</v>
      </c>
      <c r="L351" s="5" t="str">
        <f t="shared" si="22"/>
        <v>свыше 200</v>
      </c>
      <c r="M351" s="5"/>
    </row>
    <row r="352" spans="1:13" ht="102" x14ac:dyDescent="0.2">
      <c r="A352" s="4" t="s">
        <v>731</v>
      </c>
      <c r="B352" s="4" t="s">
        <v>927</v>
      </c>
      <c r="C352" s="5">
        <v>44.1</v>
      </c>
      <c r="D352" s="5">
        <v>44.019399999999997</v>
      </c>
      <c r="E352" s="5">
        <f t="shared" si="20"/>
        <v>99.817233560090685</v>
      </c>
      <c r="F352" s="5"/>
      <c r="G352" s="5" t="str">
        <f t="shared" si="21"/>
        <v xml:space="preserve"> </v>
      </c>
      <c r="H352" s="5"/>
      <c r="I352" s="5"/>
      <c r="J352" s="5"/>
      <c r="K352" s="5"/>
      <c r="L352" s="5"/>
      <c r="M352" s="5"/>
    </row>
    <row r="353" spans="1:13" ht="102" x14ac:dyDescent="0.2">
      <c r="A353" s="4" t="s">
        <v>1129</v>
      </c>
      <c r="B353" s="4" t="s">
        <v>911</v>
      </c>
      <c r="C353" s="5"/>
      <c r="D353" s="5">
        <v>4.6909999999999998</v>
      </c>
      <c r="E353" s="5" t="str">
        <f t="shared" si="20"/>
        <v xml:space="preserve"> </v>
      </c>
      <c r="F353" s="5">
        <v>4.4312300000000002</v>
      </c>
      <c r="G353" s="5">
        <f t="shared" si="21"/>
        <v>105.86225494952868</v>
      </c>
      <c r="H353" s="5"/>
      <c r="I353" s="5"/>
      <c r="J353" s="5"/>
      <c r="K353" s="5"/>
      <c r="L353" s="5"/>
      <c r="M353" s="5"/>
    </row>
    <row r="354" spans="1:13" ht="102" x14ac:dyDescent="0.2">
      <c r="A354" s="4" t="s">
        <v>88</v>
      </c>
      <c r="B354" s="4" t="s">
        <v>59</v>
      </c>
      <c r="C354" s="5">
        <v>5</v>
      </c>
      <c r="D354" s="5">
        <v>5</v>
      </c>
      <c r="E354" s="5">
        <f t="shared" si="20"/>
        <v>100</v>
      </c>
      <c r="F354" s="5"/>
      <c r="G354" s="5" t="str">
        <f t="shared" si="21"/>
        <v xml:space="preserve"> </v>
      </c>
      <c r="H354" s="5"/>
      <c r="I354" s="5"/>
      <c r="J354" s="5"/>
      <c r="K354" s="5"/>
      <c r="L354" s="5"/>
      <c r="M354" s="5"/>
    </row>
    <row r="355" spans="1:13" ht="102" x14ac:dyDescent="0.2">
      <c r="A355" s="4" t="s">
        <v>796</v>
      </c>
      <c r="B355" s="4" t="s">
        <v>1274</v>
      </c>
      <c r="C355" s="5"/>
      <c r="D355" s="5">
        <v>10</v>
      </c>
      <c r="E355" s="5" t="str">
        <f t="shared" si="20"/>
        <v xml:space="preserve"> </v>
      </c>
      <c r="F355" s="5">
        <v>148.13039000000001</v>
      </c>
      <c r="G355" s="5">
        <f t="shared" si="21"/>
        <v>6.7508092026220945</v>
      </c>
      <c r="H355" s="5"/>
      <c r="I355" s="5"/>
      <c r="J355" s="5"/>
      <c r="K355" s="5"/>
      <c r="L355" s="5"/>
      <c r="M355" s="5"/>
    </row>
    <row r="356" spans="1:13" ht="127.5" x14ac:dyDescent="0.2">
      <c r="A356" s="4" t="s">
        <v>1264</v>
      </c>
      <c r="B356" s="4" t="s">
        <v>1085</v>
      </c>
      <c r="C356" s="5">
        <v>792.28</v>
      </c>
      <c r="D356" s="5">
        <v>2316.9890700000001</v>
      </c>
      <c r="E356" s="5" t="str">
        <f t="shared" si="20"/>
        <v>свыше 200</v>
      </c>
      <c r="F356" s="5">
        <v>2883.4564599999999</v>
      </c>
      <c r="G356" s="5">
        <f t="shared" si="21"/>
        <v>80.354571055322964</v>
      </c>
      <c r="H356" s="5">
        <v>428</v>
      </c>
      <c r="I356" s="5">
        <v>529.44516999999996</v>
      </c>
      <c r="J356" s="5">
        <f t="shared" si="23"/>
        <v>123.70214252336447</v>
      </c>
      <c r="K356" s="5">
        <v>894.23762999999997</v>
      </c>
      <c r="L356" s="5">
        <f t="shared" si="22"/>
        <v>59.20631745277818</v>
      </c>
      <c r="M356" s="5">
        <v>98.275589999999966</v>
      </c>
    </row>
    <row r="357" spans="1:13" ht="153" x14ac:dyDescent="0.2">
      <c r="A357" s="4" t="s">
        <v>0</v>
      </c>
      <c r="B357" s="4" t="s">
        <v>87</v>
      </c>
      <c r="C357" s="5">
        <v>428</v>
      </c>
      <c r="D357" s="5">
        <v>529.44516999999996</v>
      </c>
      <c r="E357" s="5">
        <f t="shared" si="20"/>
        <v>123.70214252336447</v>
      </c>
      <c r="F357" s="5">
        <v>894.23762999999997</v>
      </c>
      <c r="G357" s="5">
        <f t="shared" si="21"/>
        <v>59.20631745277818</v>
      </c>
      <c r="H357" s="5">
        <v>428</v>
      </c>
      <c r="I357" s="5">
        <v>529.44516999999996</v>
      </c>
      <c r="J357" s="5">
        <f t="shared" si="23"/>
        <v>123.70214252336447</v>
      </c>
      <c r="K357" s="5">
        <v>894.23762999999997</v>
      </c>
      <c r="L357" s="5">
        <f t="shared" si="22"/>
        <v>59.20631745277818</v>
      </c>
      <c r="M357" s="5">
        <v>98.275589999999966</v>
      </c>
    </row>
    <row r="358" spans="1:13" ht="140.25" x14ac:dyDescent="0.2">
      <c r="A358" s="4" t="s">
        <v>651</v>
      </c>
      <c r="B358" s="4" t="s">
        <v>792</v>
      </c>
      <c r="C358" s="5">
        <v>211</v>
      </c>
      <c r="D358" s="5">
        <v>1143.7852800000001</v>
      </c>
      <c r="E358" s="5" t="str">
        <f t="shared" si="20"/>
        <v>свыше 200</v>
      </c>
      <c r="F358" s="5">
        <v>67.946510000000004</v>
      </c>
      <c r="G358" s="5" t="str">
        <f t="shared" si="21"/>
        <v>свыше 200</v>
      </c>
      <c r="H358" s="5"/>
      <c r="I358" s="5"/>
      <c r="J358" s="5"/>
      <c r="K358" s="5"/>
      <c r="L358" s="5"/>
      <c r="M358" s="5"/>
    </row>
    <row r="359" spans="1:13" ht="153" x14ac:dyDescent="0.2">
      <c r="A359" s="4" t="s">
        <v>685</v>
      </c>
      <c r="B359" s="4" t="s">
        <v>246</v>
      </c>
      <c r="C359" s="5">
        <v>77.5</v>
      </c>
      <c r="D359" s="5">
        <v>266.71305000000001</v>
      </c>
      <c r="E359" s="5" t="str">
        <f t="shared" si="20"/>
        <v>свыше 200</v>
      </c>
      <c r="F359" s="5">
        <v>1595.4838500000001</v>
      </c>
      <c r="G359" s="5">
        <f t="shared" si="21"/>
        <v>16.716750219690411</v>
      </c>
      <c r="H359" s="5"/>
      <c r="I359" s="5"/>
      <c r="J359" s="5"/>
      <c r="K359" s="5"/>
      <c r="L359" s="5"/>
      <c r="M359" s="5"/>
    </row>
    <row r="360" spans="1:13" ht="140.25" x14ac:dyDescent="0.2">
      <c r="A360" s="4" t="s">
        <v>988</v>
      </c>
      <c r="B360" s="4" t="s">
        <v>973</v>
      </c>
      <c r="C360" s="5">
        <v>23</v>
      </c>
      <c r="D360" s="5">
        <v>95</v>
      </c>
      <c r="E360" s="5" t="str">
        <f t="shared" si="20"/>
        <v>свыше 200</v>
      </c>
      <c r="F360" s="5">
        <v>233.14795000000001</v>
      </c>
      <c r="G360" s="5">
        <f t="shared" si="21"/>
        <v>40.746658934809417</v>
      </c>
      <c r="H360" s="5"/>
      <c r="I360" s="5"/>
      <c r="J360" s="5"/>
      <c r="K360" s="5"/>
      <c r="L360" s="5"/>
      <c r="M360" s="5"/>
    </row>
    <row r="361" spans="1:13" ht="140.25" x14ac:dyDescent="0.2">
      <c r="A361" s="4" t="s">
        <v>310</v>
      </c>
      <c r="B361" s="4" t="s">
        <v>1206</v>
      </c>
      <c r="C361" s="5">
        <v>52.78</v>
      </c>
      <c r="D361" s="5">
        <v>282.04557</v>
      </c>
      <c r="E361" s="5" t="str">
        <f t="shared" si="20"/>
        <v>свыше 200</v>
      </c>
      <c r="F361" s="5">
        <v>92.640519999999995</v>
      </c>
      <c r="G361" s="5" t="str">
        <f t="shared" si="21"/>
        <v>свыше 200</v>
      </c>
      <c r="H361" s="5"/>
      <c r="I361" s="5"/>
      <c r="J361" s="5"/>
      <c r="K361" s="5"/>
      <c r="L361" s="5"/>
      <c r="M361" s="5"/>
    </row>
    <row r="362" spans="1:13" ht="51" x14ac:dyDescent="0.2">
      <c r="A362" s="4" t="s">
        <v>1174</v>
      </c>
      <c r="B362" s="4" t="s">
        <v>1260</v>
      </c>
      <c r="C362" s="5"/>
      <c r="D362" s="5">
        <v>865.89111000000003</v>
      </c>
      <c r="E362" s="5" t="str">
        <f t="shared" si="20"/>
        <v xml:space="preserve"> </v>
      </c>
      <c r="F362" s="5">
        <v>242.096</v>
      </c>
      <c r="G362" s="5" t="str">
        <f t="shared" si="21"/>
        <v>свыше 200</v>
      </c>
      <c r="H362" s="5"/>
      <c r="I362" s="5"/>
      <c r="J362" s="5"/>
      <c r="K362" s="5"/>
      <c r="L362" s="5"/>
      <c r="M362" s="5"/>
    </row>
    <row r="363" spans="1:13" ht="76.5" x14ac:dyDescent="0.2">
      <c r="A363" s="4" t="s">
        <v>790</v>
      </c>
      <c r="B363" s="4" t="s">
        <v>643</v>
      </c>
      <c r="C363" s="5"/>
      <c r="D363" s="5">
        <v>865.89111000000003</v>
      </c>
      <c r="E363" s="5" t="str">
        <f t="shared" si="20"/>
        <v xml:space="preserve"> </v>
      </c>
      <c r="F363" s="5">
        <v>242.096</v>
      </c>
      <c r="G363" s="5" t="str">
        <f t="shared" si="21"/>
        <v>свыше 200</v>
      </c>
      <c r="H363" s="5"/>
      <c r="I363" s="5"/>
      <c r="J363" s="5"/>
      <c r="K363" s="5"/>
      <c r="L363" s="5"/>
      <c r="M363" s="5"/>
    </row>
    <row r="364" spans="1:13" ht="114.75" x14ac:dyDescent="0.2">
      <c r="A364" s="4" t="s">
        <v>1105</v>
      </c>
      <c r="B364" s="4" t="s">
        <v>1192</v>
      </c>
      <c r="C364" s="5">
        <v>10765.839</v>
      </c>
      <c r="D364" s="5">
        <v>2758.6068300000002</v>
      </c>
      <c r="E364" s="5">
        <f t="shared" si="20"/>
        <v>25.623705035901057</v>
      </c>
      <c r="F364" s="5">
        <v>4384.9491200000002</v>
      </c>
      <c r="G364" s="5">
        <f t="shared" si="21"/>
        <v>62.910805906910959</v>
      </c>
      <c r="H364" s="5">
        <v>10765.839</v>
      </c>
      <c r="I364" s="5">
        <v>2608.1616600000002</v>
      </c>
      <c r="J364" s="5">
        <f t="shared" si="23"/>
        <v>24.226274050726566</v>
      </c>
      <c r="K364" s="5">
        <v>4384.9491200000002</v>
      </c>
      <c r="L364" s="5">
        <f t="shared" si="22"/>
        <v>59.479861421972444</v>
      </c>
      <c r="M364" s="5">
        <v>489.29910000000018</v>
      </c>
    </row>
    <row r="365" spans="1:13" ht="178.5" x14ac:dyDescent="0.2">
      <c r="A365" s="4" t="s">
        <v>360</v>
      </c>
      <c r="B365" s="4" t="s">
        <v>290</v>
      </c>
      <c r="C365" s="5">
        <v>10765.839</v>
      </c>
      <c r="D365" s="5">
        <v>2608.1616600000002</v>
      </c>
      <c r="E365" s="5">
        <f t="shared" si="20"/>
        <v>24.226274050726566</v>
      </c>
      <c r="F365" s="5">
        <v>4384.9491200000002</v>
      </c>
      <c r="G365" s="5">
        <f t="shared" si="21"/>
        <v>59.479861421972444</v>
      </c>
      <c r="H365" s="5">
        <v>10765.839</v>
      </c>
      <c r="I365" s="5">
        <v>2608.1616600000002</v>
      </c>
      <c r="J365" s="5">
        <f t="shared" si="23"/>
        <v>24.226274050726566</v>
      </c>
      <c r="K365" s="5">
        <v>4384.9491200000002</v>
      </c>
      <c r="L365" s="5">
        <f t="shared" si="22"/>
        <v>59.479861421972444</v>
      </c>
      <c r="M365" s="5">
        <v>489.29910000000018</v>
      </c>
    </row>
    <row r="366" spans="1:13" ht="140.25" x14ac:dyDescent="0.2">
      <c r="A366" s="4" t="s">
        <v>827</v>
      </c>
      <c r="B366" s="4" t="s">
        <v>737</v>
      </c>
      <c r="C366" s="5"/>
      <c r="D366" s="5">
        <v>150.44516999999999</v>
      </c>
      <c r="E366" s="5" t="str">
        <f t="shared" si="20"/>
        <v xml:space="preserve"> </v>
      </c>
      <c r="F366" s="5"/>
      <c r="G366" s="5" t="str">
        <f t="shared" si="21"/>
        <v xml:space="preserve"> </v>
      </c>
      <c r="H366" s="5"/>
      <c r="I366" s="5"/>
      <c r="J366" s="5"/>
      <c r="K366" s="5"/>
      <c r="L366" s="5"/>
      <c r="M366" s="5"/>
    </row>
    <row r="367" spans="1:13" ht="63.75" x14ac:dyDescent="0.2">
      <c r="A367" s="4" t="s">
        <v>253</v>
      </c>
      <c r="B367" s="4" t="s">
        <v>689</v>
      </c>
      <c r="C367" s="5">
        <v>2000</v>
      </c>
      <c r="D367" s="5">
        <v>2349.6</v>
      </c>
      <c r="E367" s="5">
        <f t="shared" si="20"/>
        <v>117.47999999999999</v>
      </c>
      <c r="F367" s="5">
        <v>2216.4256599999999</v>
      </c>
      <c r="G367" s="5">
        <f t="shared" si="21"/>
        <v>106.00851823742197</v>
      </c>
      <c r="H367" s="5"/>
      <c r="I367" s="5"/>
      <c r="J367" s="5"/>
      <c r="K367" s="5"/>
      <c r="L367" s="5"/>
      <c r="M367" s="5"/>
    </row>
    <row r="368" spans="1:13" ht="76.5" x14ac:dyDescent="0.2">
      <c r="A368" s="4" t="s">
        <v>780</v>
      </c>
      <c r="B368" s="4" t="s">
        <v>696</v>
      </c>
      <c r="C368" s="5"/>
      <c r="D368" s="5"/>
      <c r="E368" s="5"/>
      <c r="F368" s="5"/>
      <c r="G368" s="5"/>
      <c r="H368" s="5"/>
      <c r="I368" s="5">
        <v>2.3699999999999999E-2</v>
      </c>
      <c r="J368" s="5" t="str">
        <f t="shared" si="23"/>
        <v xml:space="preserve"> </v>
      </c>
      <c r="K368" s="5"/>
      <c r="L368" s="5" t="str">
        <f t="shared" si="22"/>
        <v xml:space="preserve"> </v>
      </c>
      <c r="M368" s="5"/>
    </row>
    <row r="369" spans="1:13" ht="102" x14ac:dyDescent="0.2">
      <c r="A369" s="4" t="s">
        <v>848</v>
      </c>
      <c r="B369" s="4" t="s">
        <v>27</v>
      </c>
      <c r="C369" s="5"/>
      <c r="D369" s="5"/>
      <c r="E369" s="5"/>
      <c r="F369" s="5"/>
      <c r="G369" s="5"/>
      <c r="H369" s="5"/>
      <c r="I369" s="5">
        <v>2.3699999999999999E-2</v>
      </c>
      <c r="J369" s="5" t="str">
        <f t="shared" si="23"/>
        <v xml:space="preserve"> </v>
      </c>
      <c r="K369" s="5"/>
      <c r="L369" s="5" t="str">
        <f t="shared" si="22"/>
        <v xml:space="preserve"> </v>
      </c>
      <c r="M369" s="5"/>
    </row>
    <row r="370" spans="1:13" ht="140.25" x14ac:dyDescent="0.2">
      <c r="A370" s="4" t="s">
        <v>171</v>
      </c>
      <c r="B370" s="4" t="s">
        <v>1051</v>
      </c>
      <c r="C370" s="5">
        <v>3912.67407</v>
      </c>
      <c r="D370" s="5">
        <v>4027.06385</v>
      </c>
      <c r="E370" s="5">
        <f t="shared" si="20"/>
        <v>102.92357037549003</v>
      </c>
      <c r="F370" s="5">
        <v>3086.0172699999998</v>
      </c>
      <c r="G370" s="5">
        <f t="shared" si="21"/>
        <v>130.49388573253188</v>
      </c>
      <c r="H370" s="5"/>
      <c r="I370" s="5"/>
      <c r="J370" s="5" t="str">
        <f t="shared" si="23"/>
        <v xml:space="preserve"> </v>
      </c>
      <c r="K370" s="5"/>
      <c r="L370" s="5" t="str">
        <f t="shared" si="22"/>
        <v xml:space="preserve"> </v>
      </c>
      <c r="M370" s="5"/>
    </row>
    <row r="371" spans="1:13" ht="76.5" x14ac:dyDescent="0.2">
      <c r="A371" s="4" t="s">
        <v>66</v>
      </c>
      <c r="B371" s="4" t="s">
        <v>815</v>
      </c>
      <c r="C371" s="5">
        <v>7000</v>
      </c>
      <c r="D371" s="5">
        <v>8411.2797900000005</v>
      </c>
      <c r="E371" s="5">
        <f t="shared" si="20"/>
        <v>120.16113985714287</v>
      </c>
      <c r="F371" s="5">
        <v>6019.1206199999997</v>
      </c>
      <c r="G371" s="5">
        <f t="shared" si="21"/>
        <v>139.74266875549009</v>
      </c>
      <c r="H371" s="5"/>
      <c r="I371" s="5"/>
      <c r="J371" s="5" t="str">
        <f t="shared" si="23"/>
        <v xml:space="preserve"> </v>
      </c>
      <c r="K371" s="5"/>
      <c r="L371" s="5" t="str">
        <f t="shared" si="22"/>
        <v xml:space="preserve"> </v>
      </c>
      <c r="M371" s="5"/>
    </row>
    <row r="372" spans="1:13" ht="165.75" x14ac:dyDescent="0.2">
      <c r="A372" s="4" t="s">
        <v>567</v>
      </c>
      <c r="B372" s="4" t="s">
        <v>534</v>
      </c>
      <c r="C372" s="5">
        <v>7766.74118</v>
      </c>
      <c r="D372" s="5">
        <v>426.12452000000002</v>
      </c>
      <c r="E372" s="5">
        <f t="shared" si="20"/>
        <v>5.4865291648613947</v>
      </c>
      <c r="F372" s="5">
        <v>382.07371999999998</v>
      </c>
      <c r="G372" s="5">
        <f t="shared" si="21"/>
        <v>111.52939804391677</v>
      </c>
      <c r="H372" s="5">
        <v>7766.74118</v>
      </c>
      <c r="I372" s="5">
        <v>426.12452000000002</v>
      </c>
      <c r="J372" s="5">
        <f t="shared" si="23"/>
        <v>5.4865291648613947</v>
      </c>
      <c r="K372" s="5">
        <v>382.07371999999998</v>
      </c>
      <c r="L372" s="5">
        <f t="shared" si="22"/>
        <v>111.52939804391677</v>
      </c>
      <c r="M372" s="5">
        <v>22.07256000000001</v>
      </c>
    </row>
    <row r="373" spans="1:13" ht="178.5" x14ac:dyDescent="0.2">
      <c r="A373" s="4" t="s">
        <v>26</v>
      </c>
      <c r="B373" s="4" t="s">
        <v>450</v>
      </c>
      <c r="C373" s="5">
        <v>7766.74118</v>
      </c>
      <c r="D373" s="5">
        <v>426.12452000000002</v>
      </c>
      <c r="E373" s="5">
        <f t="shared" si="20"/>
        <v>5.4865291648613947</v>
      </c>
      <c r="F373" s="5">
        <v>382.07371999999998</v>
      </c>
      <c r="G373" s="5">
        <f t="shared" si="21"/>
        <v>111.52939804391677</v>
      </c>
      <c r="H373" s="5">
        <v>7766.74118</v>
      </c>
      <c r="I373" s="5">
        <v>426.12452000000002</v>
      </c>
      <c r="J373" s="5">
        <f t="shared" si="23"/>
        <v>5.4865291648613947</v>
      </c>
      <c r="K373" s="5">
        <v>382.07371999999998</v>
      </c>
      <c r="L373" s="5">
        <f t="shared" si="22"/>
        <v>111.52939804391677</v>
      </c>
      <c r="M373" s="5">
        <v>22.07256000000001</v>
      </c>
    </row>
    <row r="374" spans="1:13" ht="63.75" x14ac:dyDescent="0.2">
      <c r="A374" s="4" t="s">
        <v>1321</v>
      </c>
      <c r="B374" s="4" t="s">
        <v>169</v>
      </c>
      <c r="C374" s="5"/>
      <c r="D374" s="5">
        <v>286.32812999999999</v>
      </c>
      <c r="E374" s="5" t="str">
        <f t="shared" si="20"/>
        <v xml:space="preserve"> </v>
      </c>
      <c r="F374" s="5">
        <v>24.137930000000001</v>
      </c>
      <c r="G374" s="5" t="str">
        <f t="shared" si="21"/>
        <v>свыше 200</v>
      </c>
      <c r="H374" s="5"/>
      <c r="I374" s="5">
        <v>286.32812999999999</v>
      </c>
      <c r="J374" s="5" t="str">
        <f t="shared" si="23"/>
        <v xml:space="preserve"> </v>
      </c>
      <c r="K374" s="5">
        <v>24.137930000000001</v>
      </c>
      <c r="L374" s="5" t="str">
        <f t="shared" si="22"/>
        <v>свыше 200</v>
      </c>
      <c r="M374" s="5"/>
    </row>
    <row r="375" spans="1:13" ht="114.75" x14ac:dyDescent="0.2">
      <c r="A375" s="4" t="s">
        <v>67</v>
      </c>
      <c r="B375" s="4" t="s">
        <v>1166</v>
      </c>
      <c r="C375" s="5"/>
      <c r="D375" s="5">
        <v>286.32812999999999</v>
      </c>
      <c r="E375" s="5" t="str">
        <f t="shared" si="20"/>
        <v xml:space="preserve"> </v>
      </c>
      <c r="F375" s="5">
        <v>24.137930000000001</v>
      </c>
      <c r="G375" s="5" t="str">
        <f t="shared" si="21"/>
        <v>свыше 200</v>
      </c>
      <c r="H375" s="5"/>
      <c r="I375" s="5">
        <v>286.32812999999999</v>
      </c>
      <c r="J375" s="5" t="str">
        <f t="shared" si="23"/>
        <v xml:space="preserve"> </v>
      </c>
      <c r="K375" s="5">
        <v>24.137930000000001</v>
      </c>
      <c r="L375" s="5" t="str">
        <f t="shared" si="22"/>
        <v>свыше 200</v>
      </c>
      <c r="M375" s="5"/>
    </row>
    <row r="376" spans="1:13" ht="63.75" x14ac:dyDescent="0.2">
      <c r="A376" s="4" t="s">
        <v>1107</v>
      </c>
      <c r="B376" s="4" t="s">
        <v>163</v>
      </c>
      <c r="C376" s="5"/>
      <c r="D376" s="5">
        <v>1</v>
      </c>
      <c r="E376" s="5" t="str">
        <f t="shared" si="20"/>
        <v xml:space="preserve"> </v>
      </c>
      <c r="F376" s="5">
        <v>6</v>
      </c>
      <c r="G376" s="5">
        <f t="shared" si="21"/>
        <v>16.666666666666664</v>
      </c>
      <c r="H376" s="5"/>
      <c r="I376" s="5"/>
      <c r="J376" s="5"/>
      <c r="K376" s="5"/>
      <c r="L376" s="5"/>
      <c r="M376" s="5"/>
    </row>
    <row r="377" spans="1:13" ht="89.25" x14ac:dyDescent="0.2">
      <c r="A377" s="4" t="s">
        <v>1069</v>
      </c>
      <c r="B377" s="4" t="s">
        <v>132</v>
      </c>
      <c r="C377" s="5">
        <v>685.1</v>
      </c>
      <c r="D377" s="5">
        <v>1883.7276400000001</v>
      </c>
      <c r="E377" s="5" t="str">
        <f t="shared" si="20"/>
        <v>свыше 200</v>
      </c>
      <c r="F377" s="5">
        <v>893.7559</v>
      </c>
      <c r="G377" s="5" t="str">
        <f t="shared" si="21"/>
        <v>свыше 200</v>
      </c>
      <c r="H377" s="5"/>
      <c r="I377" s="5"/>
      <c r="J377" s="5"/>
      <c r="K377" s="5"/>
      <c r="L377" s="5"/>
      <c r="M377" s="5"/>
    </row>
    <row r="378" spans="1:13" ht="102" x14ac:dyDescent="0.2">
      <c r="A378" s="4" t="s">
        <v>272</v>
      </c>
      <c r="B378" s="4" t="s">
        <v>1211</v>
      </c>
      <c r="C378" s="5">
        <v>685.1</v>
      </c>
      <c r="D378" s="5">
        <v>1876.7276400000001</v>
      </c>
      <c r="E378" s="5" t="str">
        <f t="shared" si="20"/>
        <v>свыше 200</v>
      </c>
      <c r="F378" s="5">
        <v>893.7559</v>
      </c>
      <c r="G378" s="5" t="str">
        <f t="shared" si="21"/>
        <v>свыше 200</v>
      </c>
      <c r="H378" s="5"/>
      <c r="I378" s="5"/>
      <c r="J378" s="5"/>
      <c r="K378" s="5"/>
      <c r="L378" s="5"/>
      <c r="M378" s="5"/>
    </row>
    <row r="379" spans="1:13" ht="114.75" x14ac:dyDescent="0.2">
      <c r="A379" s="4" t="s">
        <v>479</v>
      </c>
      <c r="B379" s="4" t="s">
        <v>83</v>
      </c>
      <c r="C379" s="5"/>
      <c r="D379" s="5">
        <v>7</v>
      </c>
      <c r="E379" s="5" t="str">
        <f t="shared" si="20"/>
        <v xml:space="preserve"> </v>
      </c>
      <c r="F379" s="5"/>
      <c r="G379" s="5" t="str">
        <f t="shared" si="21"/>
        <v xml:space="preserve"> </v>
      </c>
      <c r="H379" s="5"/>
      <c r="I379" s="5"/>
      <c r="J379" s="5"/>
      <c r="K379" s="5"/>
      <c r="L379" s="5"/>
      <c r="M379" s="5"/>
    </row>
    <row r="380" spans="1:13" ht="51" x14ac:dyDescent="0.2">
      <c r="A380" s="4" t="s">
        <v>226</v>
      </c>
      <c r="B380" s="4" t="s">
        <v>954</v>
      </c>
      <c r="C380" s="5">
        <v>56965.904060000001</v>
      </c>
      <c r="D380" s="5">
        <v>54071.030039999998</v>
      </c>
      <c r="E380" s="5">
        <f t="shared" si="20"/>
        <v>94.918233866786451</v>
      </c>
      <c r="F380" s="5">
        <v>49637.817040000002</v>
      </c>
      <c r="G380" s="5">
        <f t="shared" si="21"/>
        <v>108.93111998947809</v>
      </c>
      <c r="H380" s="5">
        <v>1606.627</v>
      </c>
      <c r="I380" s="5">
        <v>4399.3087100000002</v>
      </c>
      <c r="J380" s="5" t="str">
        <f t="shared" si="23"/>
        <v>свыше 200</v>
      </c>
      <c r="K380" s="5">
        <v>4322.6183000000001</v>
      </c>
      <c r="L380" s="5">
        <f t="shared" si="22"/>
        <v>101.77416567176427</v>
      </c>
      <c r="M380" s="5">
        <v>969.44963000000007</v>
      </c>
    </row>
    <row r="381" spans="1:13" ht="89.25" x14ac:dyDescent="0.2">
      <c r="A381" s="4" t="s">
        <v>296</v>
      </c>
      <c r="B381" s="4" t="s">
        <v>985</v>
      </c>
      <c r="C381" s="5">
        <v>1606.627</v>
      </c>
      <c r="D381" s="5">
        <v>4399.3087100000002</v>
      </c>
      <c r="E381" s="5" t="str">
        <f t="shared" si="20"/>
        <v>свыше 200</v>
      </c>
      <c r="F381" s="5">
        <v>4322.6183000000001</v>
      </c>
      <c r="G381" s="5">
        <f t="shared" si="21"/>
        <v>101.77416567176427</v>
      </c>
      <c r="H381" s="5">
        <v>1606.627</v>
      </c>
      <c r="I381" s="5">
        <v>4399.3087100000002</v>
      </c>
      <c r="J381" s="5" t="str">
        <f t="shared" si="23"/>
        <v>свыше 200</v>
      </c>
      <c r="K381" s="5">
        <v>4322.6183000000001</v>
      </c>
      <c r="L381" s="5">
        <f t="shared" si="22"/>
        <v>101.77416567176427</v>
      </c>
      <c r="M381" s="5">
        <v>969.44963000000007</v>
      </c>
    </row>
    <row r="382" spans="1:13" ht="76.5" x14ac:dyDescent="0.2">
      <c r="A382" s="4" t="s">
        <v>368</v>
      </c>
      <c r="B382" s="4" t="s">
        <v>137</v>
      </c>
      <c r="C382" s="5">
        <v>46468.773220000003</v>
      </c>
      <c r="D382" s="5">
        <v>41012.656569999999</v>
      </c>
      <c r="E382" s="5">
        <f t="shared" si="20"/>
        <v>88.258530897364622</v>
      </c>
      <c r="F382" s="5">
        <v>36192.146820000002</v>
      </c>
      <c r="G382" s="5">
        <f t="shared" si="21"/>
        <v>113.31921472902557</v>
      </c>
      <c r="H382" s="5"/>
      <c r="I382" s="5"/>
      <c r="J382" s="5"/>
      <c r="K382" s="5"/>
      <c r="L382" s="5"/>
      <c r="M382" s="5"/>
    </row>
    <row r="383" spans="1:13" ht="76.5" x14ac:dyDescent="0.2">
      <c r="A383" s="4" t="s">
        <v>401</v>
      </c>
      <c r="B383" s="4" t="s">
        <v>557</v>
      </c>
      <c r="C383" s="5">
        <v>8200.8372299999992</v>
      </c>
      <c r="D383" s="5">
        <v>7605.54756</v>
      </c>
      <c r="E383" s="5">
        <f t="shared" si="20"/>
        <v>92.741111019466004</v>
      </c>
      <c r="F383" s="5">
        <v>8640.2540599999993</v>
      </c>
      <c r="G383" s="5">
        <f t="shared" si="21"/>
        <v>88.024582462335616</v>
      </c>
      <c r="H383" s="5"/>
      <c r="I383" s="5"/>
      <c r="J383" s="5"/>
      <c r="K383" s="5"/>
      <c r="L383" s="5"/>
      <c r="M383" s="5"/>
    </row>
    <row r="384" spans="1:13" ht="76.5" x14ac:dyDescent="0.2">
      <c r="A384" s="4" t="s">
        <v>742</v>
      </c>
      <c r="B384" s="4" t="s">
        <v>791</v>
      </c>
      <c r="C384" s="5">
        <v>163.65923000000001</v>
      </c>
      <c r="D384" s="5">
        <v>304.47694999999999</v>
      </c>
      <c r="E384" s="5">
        <f t="shared" si="20"/>
        <v>186.04324974521754</v>
      </c>
      <c r="F384" s="5">
        <v>120.0823</v>
      </c>
      <c r="G384" s="5" t="str">
        <f t="shared" si="21"/>
        <v>свыше 200</v>
      </c>
      <c r="H384" s="5"/>
      <c r="I384" s="5"/>
      <c r="J384" s="5"/>
      <c r="K384" s="5"/>
      <c r="L384" s="5"/>
      <c r="M384" s="5"/>
    </row>
    <row r="385" spans="1:13" ht="76.5" x14ac:dyDescent="0.2">
      <c r="A385" s="4" t="s">
        <v>640</v>
      </c>
      <c r="B385" s="4" t="s">
        <v>1109</v>
      </c>
      <c r="C385" s="5">
        <v>526.00738000000001</v>
      </c>
      <c r="D385" s="5">
        <v>749.04025000000001</v>
      </c>
      <c r="E385" s="5">
        <f t="shared" si="20"/>
        <v>142.40109140674033</v>
      </c>
      <c r="F385" s="5">
        <v>362.71555999999998</v>
      </c>
      <c r="G385" s="5" t="str">
        <f t="shared" si="21"/>
        <v>свыше 200</v>
      </c>
      <c r="H385" s="5"/>
      <c r="I385" s="5"/>
      <c r="J385" s="5"/>
      <c r="K385" s="5"/>
      <c r="L385" s="5"/>
      <c r="M385" s="5"/>
    </row>
    <row r="386" spans="1:13" ht="25.5" x14ac:dyDescent="0.2">
      <c r="A386" s="4" t="s">
        <v>415</v>
      </c>
      <c r="B386" s="4" t="s">
        <v>521</v>
      </c>
      <c r="C386" s="5">
        <v>100502.07102</v>
      </c>
      <c r="D386" s="5">
        <v>41938.702949999999</v>
      </c>
      <c r="E386" s="5">
        <f t="shared" si="20"/>
        <v>41.729192766240772</v>
      </c>
      <c r="F386" s="5">
        <v>25792.93592</v>
      </c>
      <c r="G386" s="5">
        <f t="shared" si="21"/>
        <v>162.59763169294922</v>
      </c>
      <c r="H386" s="5"/>
      <c r="I386" s="5">
        <v>264.11272000000002</v>
      </c>
      <c r="J386" s="5" t="str">
        <f t="shared" si="23"/>
        <v xml:space="preserve"> </v>
      </c>
      <c r="K386" s="5">
        <v>304.23622999999998</v>
      </c>
      <c r="L386" s="5">
        <f t="shared" si="22"/>
        <v>86.811725217604774</v>
      </c>
      <c r="M386" s="5">
        <v>102.56188000000003</v>
      </c>
    </row>
    <row r="387" spans="1:13" ht="25.5" x14ac:dyDescent="0.2">
      <c r="A387" s="4" t="s">
        <v>168</v>
      </c>
      <c r="B387" s="4" t="s">
        <v>1031</v>
      </c>
      <c r="C387" s="5"/>
      <c r="D387" s="5">
        <v>434.61676999999997</v>
      </c>
      <c r="E387" s="5" t="str">
        <f t="shared" si="20"/>
        <v xml:space="preserve"> </v>
      </c>
      <c r="F387" s="5">
        <v>830.35914000000002</v>
      </c>
      <c r="G387" s="5">
        <f t="shared" si="21"/>
        <v>52.340818455975558</v>
      </c>
      <c r="H387" s="5"/>
      <c r="I387" s="5">
        <v>224.62674999999999</v>
      </c>
      <c r="J387" s="5" t="str">
        <f t="shared" si="23"/>
        <v xml:space="preserve"> </v>
      </c>
      <c r="K387" s="5">
        <v>303.23622999999998</v>
      </c>
      <c r="L387" s="5">
        <f t="shared" si="22"/>
        <v>74.076488155785341</v>
      </c>
      <c r="M387" s="5">
        <v>102.56187999999999</v>
      </c>
    </row>
    <row r="388" spans="1:13" ht="51" x14ac:dyDescent="0.2">
      <c r="A388" s="4" t="s">
        <v>224</v>
      </c>
      <c r="B388" s="4" t="s">
        <v>1163</v>
      </c>
      <c r="C388" s="5"/>
      <c r="D388" s="5">
        <v>224.62674999999999</v>
      </c>
      <c r="E388" s="5" t="str">
        <f t="shared" si="20"/>
        <v xml:space="preserve"> </v>
      </c>
      <c r="F388" s="5">
        <v>303.23622999999998</v>
      </c>
      <c r="G388" s="5">
        <f t="shared" si="21"/>
        <v>74.076488155785341</v>
      </c>
      <c r="H388" s="5"/>
      <c r="I388" s="5">
        <v>224.62674999999999</v>
      </c>
      <c r="J388" s="5" t="str">
        <f t="shared" si="23"/>
        <v xml:space="preserve"> </v>
      </c>
      <c r="K388" s="5">
        <v>303.23622999999998</v>
      </c>
      <c r="L388" s="5">
        <f t="shared" si="22"/>
        <v>74.076488155785341</v>
      </c>
      <c r="M388" s="5">
        <v>102.56187999999999</v>
      </c>
    </row>
    <row r="389" spans="1:13" ht="38.25" x14ac:dyDescent="0.2">
      <c r="A389" s="4" t="s">
        <v>285</v>
      </c>
      <c r="B389" s="4" t="s">
        <v>1325</v>
      </c>
      <c r="C389" s="5"/>
      <c r="D389" s="5">
        <v>207.41991999999999</v>
      </c>
      <c r="E389" s="5" t="str">
        <f t="shared" si="20"/>
        <v xml:space="preserve"> </v>
      </c>
      <c r="F389" s="5">
        <v>113.92125</v>
      </c>
      <c r="G389" s="5">
        <f t="shared" si="21"/>
        <v>182.07307240747446</v>
      </c>
      <c r="H389" s="5"/>
      <c r="I389" s="5"/>
      <c r="J389" s="5"/>
      <c r="K389" s="5"/>
      <c r="L389" s="5"/>
      <c r="M389" s="5"/>
    </row>
    <row r="390" spans="1:13" ht="38.25" x14ac:dyDescent="0.2">
      <c r="A390" s="4" t="s">
        <v>321</v>
      </c>
      <c r="B390" s="4" t="s">
        <v>297</v>
      </c>
      <c r="C390" s="5"/>
      <c r="D390" s="5">
        <v>226.96269000000001</v>
      </c>
      <c r="E390" s="5" t="str">
        <f t="shared" si="20"/>
        <v xml:space="preserve"> </v>
      </c>
      <c r="F390" s="5">
        <v>243.08951999999999</v>
      </c>
      <c r="G390" s="5">
        <f t="shared" si="21"/>
        <v>93.365888418390071</v>
      </c>
      <c r="H390" s="5"/>
      <c r="I390" s="5"/>
      <c r="J390" s="5"/>
      <c r="K390" s="5"/>
      <c r="L390" s="5"/>
      <c r="M390" s="5"/>
    </row>
    <row r="391" spans="1:13" ht="38.25" x14ac:dyDescent="0.2">
      <c r="A391" s="4" t="s">
        <v>664</v>
      </c>
      <c r="B391" s="4" t="s">
        <v>38</v>
      </c>
      <c r="C391" s="5"/>
      <c r="D391" s="5">
        <v>-104.92849</v>
      </c>
      <c r="E391" s="5" t="str">
        <f t="shared" ref="E391:E454" si="24">IF(C391=0," ",IF(D391/C391*100&gt;200,"свыше 200",IF(D391/C391&gt;0,D391/C391*100,"")))</f>
        <v xml:space="preserve"> </v>
      </c>
      <c r="F391" s="5">
        <v>173.71701999999999</v>
      </c>
      <c r="G391" s="5" t="str">
        <f t="shared" ref="G391:G454" si="25">IF(F391=0," ",IF(D391/F391*100&gt;200,"свыше 200",IF(D391/F391&gt;0,D391/F391*100,"")))</f>
        <v/>
      </c>
      <c r="H391" s="5"/>
      <c r="I391" s="5"/>
      <c r="J391" s="5"/>
      <c r="K391" s="5"/>
      <c r="L391" s="5"/>
      <c r="M391" s="5"/>
    </row>
    <row r="392" spans="1:13" ht="38.25" x14ac:dyDescent="0.2">
      <c r="A392" s="4" t="s">
        <v>558</v>
      </c>
      <c r="B392" s="4" t="s">
        <v>266</v>
      </c>
      <c r="C392" s="5"/>
      <c r="D392" s="5">
        <v>-119.4641</v>
      </c>
      <c r="E392" s="5" t="str">
        <f t="shared" si="24"/>
        <v xml:space="preserve"> </v>
      </c>
      <c r="F392" s="5">
        <v>-3.6048800000000001</v>
      </c>
      <c r="G392" s="5" t="str">
        <f t="shared" si="25"/>
        <v>свыше 200</v>
      </c>
      <c r="H392" s="5"/>
      <c r="I392" s="5"/>
      <c r="J392" s="5"/>
      <c r="K392" s="5"/>
      <c r="L392" s="5"/>
      <c r="M392" s="5"/>
    </row>
    <row r="393" spans="1:13" ht="25.5" x14ac:dyDescent="0.2">
      <c r="A393" s="4" t="s">
        <v>1280</v>
      </c>
      <c r="B393" s="4" t="s">
        <v>808</v>
      </c>
      <c r="C393" s="5">
        <v>100502.07102</v>
      </c>
      <c r="D393" s="5">
        <v>41504.086179999998</v>
      </c>
      <c r="E393" s="5">
        <f t="shared" si="24"/>
        <v>41.296747180205514</v>
      </c>
      <c r="F393" s="5">
        <v>24962.576779999999</v>
      </c>
      <c r="G393" s="5">
        <f t="shared" si="25"/>
        <v>166.26523193412086</v>
      </c>
      <c r="H393" s="5"/>
      <c r="I393" s="5">
        <v>39.485970000000002</v>
      </c>
      <c r="J393" s="5" t="str">
        <f t="shared" ref="J393:J456" si="26">IF(H393=0," ",IF(I393/H393*100&gt;200,"свыше 200",IF(I393/H393&gt;0,I393/H393*100,"")))</f>
        <v xml:space="preserve"> </v>
      </c>
      <c r="K393" s="5">
        <v>1</v>
      </c>
      <c r="L393" s="5" t="str">
        <f t="shared" ref="L393:L456" si="27">IF(K393=0," ",IF(I393/K393*100&gt;200,"свыше 200",IF(I393/K393&gt;0,I393/K393*100,"")))</f>
        <v>свыше 200</v>
      </c>
      <c r="M393" s="5"/>
    </row>
    <row r="394" spans="1:13" ht="38.25" x14ac:dyDescent="0.2">
      <c r="A394" s="4" t="s">
        <v>15</v>
      </c>
      <c r="B394" s="4" t="s">
        <v>1117</v>
      </c>
      <c r="C394" s="5"/>
      <c r="D394" s="5">
        <v>39.485970000000002</v>
      </c>
      <c r="E394" s="5" t="str">
        <f t="shared" si="24"/>
        <v xml:space="preserve"> </v>
      </c>
      <c r="F394" s="5">
        <v>1</v>
      </c>
      <c r="G394" s="5" t="str">
        <f t="shared" si="25"/>
        <v>свыше 200</v>
      </c>
      <c r="H394" s="5"/>
      <c r="I394" s="5">
        <v>39.485970000000002</v>
      </c>
      <c r="J394" s="5" t="str">
        <f t="shared" si="26"/>
        <v xml:space="preserve"> </v>
      </c>
      <c r="K394" s="5">
        <v>1</v>
      </c>
      <c r="L394" s="5" t="str">
        <f t="shared" si="27"/>
        <v>свыше 200</v>
      </c>
      <c r="M394" s="5"/>
    </row>
    <row r="395" spans="1:13" ht="38.25" x14ac:dyDescent="0.2">
      <c r="A395" s="4" t="s">
        <v>94</v>
      </c>
      <c r="B395" s="4" t="s">
        <v>1063</v>
      </c>
      <c r="C395" s="5">
        <v>93584.692999999999</v>
      </c>
      <c r="D395" s="5">
        <v>34869.478349999998</v>
      </c>
      <c r="E395" s="5">
        <f t="shared" si="24"/>
        <v>37.259809518208279</v>
      </c>
      <c r="F395" s="5">
        <v>18140.925599999999</v>
      </c>
      <c r="G395" s="5">
        <f t="shared" si="25"/>
        <v>192.2144388817735</v>
      </c>
      <c r="H395" s="5"/>
      <c r="I395" s="5"/>
      <c r="J395" s="5"/>
      <c r="K395" s="5"/>
      <c r="L395" s="5"/>
      <c r="M395" s="5"/>
    </row>
    <row r="396" spans="1:13" ht="38.25" x14ac:dyDescent="0.2">
      <c r="A396" s="4" t="s">
        <v>712</v>
      </c>
      <c r="B396" s="4" t="s">
        <v>593</v>
      </c>
      <c r="C396" s="5">
        <v>4946.4385300000004</v>
      </c>
      <c r="D396" s="5">
        <v>3701.28494</v>
      </c>
      <c r="E396" s="5">
        <f t="shared" si="24"/>
        <v>74.827270521038898</v>
      </c>
      <c r="F396" s="5">
        <v>4979.1370100000004</v>
      </c>
      <c r="G396" s="5">
        <f t="shared" si="25"/>
        <v>74.335872512975897</v>
      </c>
      <c r="H396" s="5"/>
      <c r="I396" s="5"/>
      <c r="J396" s="5"/>
      <c r="K396" s="5"/>
      <c r="L396" s="5"/>
      <c r="M396" s="5"/>
    </row>
    <row r="397" spans="1:13" ht="38.25" x14ac:dyDescent="0.2">
      <c r="A397" s="4" t="s">
        <v>1009</v>
      </c>
      <c r="B397" s="4" t="s">
        <v>372</v>
      </c>
      <c r="C397" s="5">
        <v>846.53986999999995</v>
      </c>
      <c r="D397" s="5">
        <v>875.81187</v>
      </c>
      <c r="E397" s="5">
        <f t="shared" si="24"/>
        <v>103.45784068032142</v>
      </c>
      <c r="F397" s="5">
        <v>411.70310000000001</v>
      </c>
      <c r="G397" s="5" t="str">
        <f t="shared" si="25"/>
        <v>свыше 200</v>
      </c>
      <c r="H397" s="5"/>
      <c r="I397" s="5"/>
      <c r="J397" s="5"/>
      <c r="K397" s="5"/>
      <c r="L397" s="5"/>
      <c r="M397" s="5"/>
    </row>
    <row r="398" spans="1:13" ht="38.25" x14ac:dyDescent="0.2">
      <c r="A398" s="4" t="s">
        <v>334</v>
      </c>
      <c r="B398" s="4" t="s">
        <v>475</v>
      </c>
      <c r="C398" s="5">
        <v>1124.3996199999999</v>
      </c>
      <c r="D398" s="5">
        <v>2018.02505</v>
      </c>
      <c r="E398" s="5">
        <f t="shared" si="24"/>
        <v>179.47578548630247</v>
      </c>
      <c r="F398" s="5">
        <v>1429.81107</v>
      </c>
      <c r="G398" s="5">
        <f t="shared" si="25"/>
        <v>141.13928003089248</v>
      </c>
      <c r="H398" s="5"/>
      <c r="I398" s="5"/>
      <c r="J398" s="5"/>
      <c r="K398" s="5"/>
      <c r="L398" s="5"/>
      <c r="M398" s="5"/>
    </row>
    <row r="399" spans="1:13" ht="25.5" x14ac:dyDescent="0.2">
      <c r="A399" s="4" t="s">
        <v>81</v>
      </c>
      <c r="B399" s="4" t="s">
        <v>1106</v>
      </c>
      <c r="C399" s="5">
        <v>21627818.389060002</v>
      </c>
      <c r="D399" s="5">
        <v>14031215.31828</v>
      </c>
      <c r="E399" s="5">
        <f t="shared" si="24"/>
        <v>64.875777417186981</v>
      </c>
      <c r="F399" s="5">
        <v>13420306.674550001</v>
      </c>
      <c r="G399" s="5">
        <f t="shared" si="25"/>
        <v>104.5521213377971</v>
      </c>
      <c r="H399" s="5">
        <v>21602454.601270001</v>
      </c>
      <c r="I399" s="5">
        <v>14043313.5864</v>
      </c>
      <c r="J399" s="5">
        <f t="shared" si="26"/>
        <v>65.00795324238014</v>
      </c>
      <c r="K399" s="5">
        <v>13458109.675419999</v>
      </c>
      <c r="L399" s="5">
        <f t="shared" si="27"/>
        <v>104.34833661705716</v>
      </c>
      <c r="M399" s="5">
        <v>2215454.3019500002</v>
      </c>
    </row>
    <row r="400" spans="1:13" ht="76.5" x14ac:dyDescent="0.2">
      <c r="A400" s="4" t="s">
        <v>995</v>
      </c>
      <c r="B400" s="4" t="s">
        <v>126</v>
      </c>
      <c r="C400" s="5">
        <v>21366253.79307</v>
      </c>
      <c r="D400" s="5">
        <v>13873680.88721</v>
      </c>
      <c r="E400" s="5">
        <f t="shared" si="24"/>
        <v>64.932678519946421</v>
      </c>
      <c r="F400" s="5">
        <v>13406053.825340001</v>
      </c>
      <c r="G400" s="5">
        <f t="shared" si="25"/>
        <v>103.48817831080235</v>
      </c>
      <c r="H400" s="5">
        <v>21330548.68668</v>
      </c>
      <c r="I400" s="5">
        <v>13873680.88721</v>
      </c>
      <c r="J400" s="5">
        <f t="shared" si="26"/>
        <v>65.041369028981009</v>
      </c>
      <c r="K400" s="5">
        <v>13406053.825340001</v>
      </c>
      <c r="L400" s="5">
        <f t="shared" si="27"/>
        <v>103.48817831080235</v>
      </c>
      <c r="M400" s="5">
        <v>2207574.5077400003</v>
      </c>
    </row>
    <row r="401" spans="1:13" ht="38.25" x14ac:dyDescent="0.2">
      <c r="A401" s="4" t="s">
        <v>122</v>
      </c>
      <c r="B401" s="4" t="s">
        <v>325</v>
      </c>
      <c r="C401" s="5">
        <v>12396710.300000001</v>
      </c>
      <c r="D401" s="5">
        <v>9297532.8000000007</v>
      </c>
      <c r="E401" s="5">
        <f t="shared" si="24"/>
        <v>75.000000604999215</v>
      </c>
      <c r="F401" s="5">
        <v>10754048.6</v>
      </c>
      <c r="G401" s="5">
        <f t="shared" si="25"/>
        <v>86.456116629415277</v>
      </c>
      <c r="H401" s="5">
        <v>12396710.300000001</v>
      </c>
      <c r="I401" s="5">
        <v>9297532.8000000007</v>
      </c>
      <c r="J401" s="5">
        <f t="shared" si="26"/>
        <v>75.000000604999215</v>
      </c>
      <c r="K401" s="5">
        <v>10754048.6</v>
      </c>
      <c r="L401" s="5">
        <f t="shared" si="27"/>
        <v>86.456116629415277</v>
      </c>
      <c r="M401" s="5">
        <v>1033059.2000000011</v>
      </c>
    </row>
    <row r="402" spans="1:13" ht="25.5" x14ac:dyDescent="0.2">
      <c r="A402" s="4" t="s">
        <v>131</v>
      </c>
      <c r="B402" s="4" t="s">
        <v>481</v>
      </c>
      <c r="C402" s="5">
        <v>11743226.300000001</v>
      </c>
      <c r="D402" s="5">
        <v>8807419.8000000007</v>
      </c>
      <c r="E402" s="5">
        <f t="shared" si="24"/>
        <v>75.000000638666052</v>
      </c>
      <c r="F402" s="5">
        <v>8727393.5999999996</v>
      </c>
      <c r="G402" s="5">
        <f t="shared" si="25"/>
        <v>100.91695417518469</v>
      </c>
      <c r="H402" s="5">
        <v>11743226.300000001</v>
      </c>
      <c r="I402" s="5">
        <v>8807419.8000000007</v>
      </c>
      <c r="J402" s="5">
        <f t="shared" si="26"/>
        <v>75.000000638666052</v>
      </c>
      <c r="K402" s="5">
        <v>8727393.5999999996</v>
      </c>
      <c r="L402" s="5">
        <f t="shared" si="27"/>
        <v>100.91695417518469</v>
      </c>
      <c r="M402" s="5">
        <v>978602.20000000112</v>
      </c>
    </row>
    <row r="403" spans="1:13" ht="51" x14ac:dyDescent="0.2">
      <c r="A403" s="4" t="s">
        <v>968</v>
      </c>
      <c r="B403" s="4" t="s">
        <v>704</v>
      </c>
      <c r="C403" s="5">
        <v>11743226.300000001</v>
      </c>
      <c r="D403" s="5">
        <v>8807419.8000000007</v>
      </c>
      <c r="E403" s="5">
        <f t="shared" si="24"/>
        <v>75.000000638666052</v>
      </c>
      <c r="F403" s="5">
        <v>8727393.5999999996</v>
      </c>
      <c r="G403" s="5">
        <f t="shared" si="25"/>
        <v>100.91695417518469</v>
      </c>
      <c r="H403" s="5">
        <v>11743226.300000001</v>
      </c>
      <c r="I403" s="5">
        <v>8807419.8000000007</v>
      </c>
      <c r="J403" s="5">
        <f t="shared" si="26"/>
        <v>75.000000638666052</v>
      </c>
      <c r="K403" s="5">
        <v>8727393.5999999996</v>
      </c>
      <c r="L403" s="5">
        <f t="shared" si="27"/>
        <v>100.91695417518469</v>
      </c>
      <c r="M403" s="5">
        <v>978602.20000000112</v>
      </c>
    </row>
    <row r="404" spans="1:13" ht="63.75" x14ac:dyDescent="0.2">
      <c r="A404" s="4" t="s">
        <v>1327</v>
      </c>
      <c r="B404" s="4" t="s">
        <v>331</v>
      </c>
      <c r="C404" s="5"/>
      <c r="D404" s="5"/>
      <c r="E404" s="5" t="str">
        <f t="shared" si="24"/>
        <v xml:space="preserve"> </v>
      </c>
      <c r="F404" s="5">
        <v>367006</v>
      </c>
      <c r="G404" s="5" t="str">
        <f t="shared" si="25"/>
        <v/>
      </c>
      <c r="H404" s="5"/>
      <c r="I404" s="5"/>
      <c r="J404" s="5" t="str">
        <f t="shared" si="26"/>
        <v xml:space="preserve"> </v>
      </c>
      <c r="K404" s="5">
        <v>367006</v>
      </c>
      <c r="L404" s="5" t="str">
        <f t="shared" si="27"/>
        <v/>
      </c>
      <c r="M404" s="5"/>
    </row>
    <row r="405" spans="1:13" ht="76.5" x14ac:dyDescent="0.2">
      <c r="A405" s="4" t="s">
        <v>1328</v>
      </c>
      <c r="B405" s="4" t="s">
        <v>1037</v>
      </c>
      <c r="C405" s="5"/>
      <c r="D405" s="5"/>
      <c r="E405" s="5" t="str">
        <f t="shared" si="24"/>
        <v xml:space="preserve"> </v>
      </c>
      <c r="F405" s="5">
        <v>367006</v>
      </c>
      <c r="G405" s="5" t="str">
        <f t="shared" si="25"/>
        <v/>
      </c>
      <c r="H405" s="5"/>
      <c r="I405" s="5"/>
      <c r="J405" s="5" t="str">
        <f t="shared" si="26"/>
        <v xml:space="preserve"> </v>
      </c>
      <c r="K405" s="5">
        <v>367006</v>
      </c>
      <c r="L405" s="5" t="str">
        <f t="shared" si="27"/>
        <v/>
      </c>
      <c r="M405" s="5"/>
    </row>
    <row r="406" spans="1:13" ht="76.5" x14ac:dyDescent="0.2">
      <c r="A406" s="4" t="s">
        <v>7</v>
      </c>
      <c r="B406" s="4" t="s">
        <v>358</v>
      </c>
      <c r="C406" s="5">
        <v>653484</v>
      </c>
      <c r="D406" s="5">
        <v>490113</v>
      </c>
      <c r="E406" s="5">
        <f t="shared" si="24"/>
        <v>75</v>
      </c>
      <c r="F406" s="5">
        <v>1603197</v>
      </c>
      <c r="G406" s="5">
        <f t="shared" si="25"/>
        <v>30.570977864853788</v>
      </c>
      <c r="H406" s="5">
        <v>653484</v>
      </c>
      <c r="I406" s="5">
        <v>490113</v>
      </c>
      <c r="J406" s="5">
        <f t="shared" si="26"/>
        <v>75</v>
      </c>
      <c r="K406" s="5">
        <v>1603197</v>
      </c>
      <c r="L406" s="5">
        <f t="shared" si="27"/>
        <v>30.570977864853788</v>
      </c>
      <c r="M406" s="5">
        <v>54457</v>
      </c>
    </row>
    <row r="407" spans="1:13" ht="102" x14ac:dyDescent="0.2">
      <c r="A407" s="4" t="s">
        <v>270</v>
      </c>
      <c r="B407" s="4" t="s">
        <v>236</v>
      </c>
      <c r="C407" s="5">
        <v>653484</v>
      </c>
      <c r="D407" s="5">
        <v>490113</v>
      </c>
      <c r="E407" s="5">
        <f t="shared" si="24"/>
        <v>75</v>
      </c>
      <c r="F407" s="5">
        <v>1603197</v>
      </c>
      <c r="G407" s="5">
        <f t="shared" si="25"/>
        <v>30.570977864853788</v>
      </c>
      <c r="H407" s="5">
        <v>653484</v>
      </c>
      <c r="I407" s="5">
        <v>490113</v>
      </c>
      <c r="J407" s="5">
        <f t="shared" si="26"/>
        <v>75</v>
      </c>
      <c r="K407" s="5">
        <v>1603197</v>
      </c>
      <c r="L407" s="5">
        <f t="shared" si="27"/>
        <v>30.570977864853788</v>
      </c>
      <c r="M407" s="5">
        <v>54457</v>
      </c>
    </row>
    <row r="408" spans="1:13" ht="89.25" x14ac:dyDescent="0.2">
      <c r="A408" s="4" t="s">
        <v>1329</v>
      </c>
      <c r="B408" s="4" t="s">
        <v>1268</v>
      </c>
      <c r="C408" s="5"/>
      <c r="D408" s="5"/>
      <c r="E408" s="5" t="str">
        <f t="shared" si="24"/>
        <v xml:space="preserve"> </v>
      </c>
      <c r="F408" s="5">
        <v>56452</v>
      </c>
      <c r="G408" s="5" t="str">
        <f t="shared" si="25"/>
        <v/>
      </c>
      <c r="H408" s="5"/>
      <c r="I408" s="5"/>
      <c r="J408" s="5" t="str">
        <f t="shared" si="26"/>
        <v xml:space="preserve"> </v>
      </c>
      <c r="K408" s="5">
        <v>56452</v>
      </c>
      <c r="L408" s="5" t="str">
        <f t="shared" si="27"/>
        <v/>
      </c>
      <c r="M408" s="5"/>
    </row>
    <row r="409" spans="1:13" ht="51" x14ac:dyDescent="0.2">
      <c r="A409" s="4" t="s">
        <v>511</v>
      </c>
      <c r="B409" s="4" t="s">
        <v>211</v>
      </c>
      <c r="C409" s="5">
        <v>2722594.5493899998</v>
      </c>
      <c r="D409" s="5">
        <v>1389935.20245</v>
      </c>
      <c r="E409" s="5">
        <f t="shared" si="24"/>
        <v>51.051861642836847</v>
      </c>
      <c r="F409" s="5">
        <v>673999.36320000002</v>
      </c>
      <c r="G409" s="5" t="str">
        <f t="shared" si="25"/>
        <v>свыше 200</v>
      </c>
      <c r="H409" s="5">
        <v>2687340.3</v>
      </c>
      <c r="I409" s="5">
        <v>1389935.20245</v>
      </c>
      <c r="J409" s="5">
        <f t="shared" si="26"/>
        <v>51.721592626359978</v>
      </c>
      <c r="K409" s="5">
        <v>673999.36320000002</v>
      </c>
      <c r="L409" s="5" t="str">
        <f t="shared" si="27"/>
        <v>свыше 200</v>
      </c>
      <c r="M409" s="5">
        <v>377358.19077999995</v>
      </c>
    </row>
    <row r="410" spans="1:13" ht="63.75" x14ac:dyDescent="0.2">
      <c r="A410" s="4" t="s">
        <v>862</v>
      </c>
      <c r="B410" s="4" t="s">
        <v>726</v>
      </c>
      <c r="C410" s="5">
        <v>31778.770919999999</v>
      </c>
      <c r="D410" s="5"/>
      <c r="E410" s="5" t="str">
        <f t="shared" si="24"/>
        <v/>
      </c>
      <c r="F410" s="5"/>
      <c r="G410" s="5"/>
      <c r="H410" s="5"/>
      <c r="I410" s="5"/>
      <c r="J410" s="5"/>
      <c r="K410" s="5"/>
      <c r="L410" s="5"/>
      <c r="M410" s="5"/>
    </row>
    <row r="411" spans="1:13" ht="76.5" x14ac:dyDescent="0.2">
      <c r="A411" s="4" t="s">
        <v>618</v>
      </c>
      <c r="B411" s="4" t="s">
        <v>41</v>
      </c>
      <c r="C411" s="5">
        <v>24625.883529999999</v>
      </c>
      <c r="D411" s="5"/>
      <c r="E411" s="5" t="str">
        <f t="shared" si="24"/>
        <v/>
      </c>
      <c r="F411" s="5"/>
      <c r="G411" s="5"/>
      <c r="H411" s="5"/>
      <c r="I411" s="5"/>
      <c r="J411" s="5"/>
      <c r="K411" s="5"/>
      <c r="L411" s="5"/>
      <c r="M411" s="5"/>
    </row>
    <row r="412" spans="1:13" ht="76.5" x14ac:dyDescent="0.2">
      <c r="A412" s="4" t="s">
        <v>1029</v>
      </c>
      <c r="B412" s="4" t="s">
        <v>714</v>
      </c>
      <c r="C412" s="5">
        <v>7152.8873899999999</v>
      </c>
      <c r="D412" s="5"/>
      <c r="E412" s="5" t="str">
        <f t="shared" si="24"/>
        <v/>
      </c>
      <c r="F412" s="5"/>
      <c r="G412" s="5"/>
      <c r="H412" s="5"/>
      <c r="I412" s="5"/>
      <c r="J412" s="5"/>
      <c r="K412" s="5"/>
      <c r="L412" s="5"/>
      <c r="M412" s="5"/>
    </row>
    <row r="413" spans="1:13" ht="191.25" x14ac:dyDescent="0.2">
      <c r="A413" s="4" t="s">
        <v>671</v>
      </c>
      <c r="B413" s="4" t="s">
        <v>604</v>
      </c>
      <c r="C413" s="5">
        <v>867.58168000000001</v>
      </c>
      <c r="D413" s="5"/>
      <c r="E413" s="5" t="str">
        <f t="shared" si="24"/>
        <v/>
      </c>
      <c r="F413" s="5"/>
      <c r="G413" s="5"/>
      <c r="H413" s="5"/>
      <c r="I413" s="5"/>
      <c r="J413" s="5"/>
      <c r="K413" s="5"/>
      <c r="L413" s="5"/>
      <c r="M413" s="5"/>
    </row>
    <row r="414" spans="1:13" ht="204" x14ac:dyDescent="0.2">
      <c r="A414" s="4" t="s">
        <v>487</v>
      </c>
      <c r="B414" s="4" t="s">
        <v>649</v>
      </c>
      <c r="C414" s="5">
        <v>867.58168000000001</v>
      </c>
      <c r="D414" s="5"/>
      <c r="E414" s="5" t="str">
        <f t="shared" si="24"/>
        <v/>
      </c>
      <c r="F414" s="5"/>
      <c r="G414" s="5"/>
      <c r="H414" s="5"/>
      <c r="I414" s="5"/>
      <c r="J414" s="5"/>
      <c r="K414" s="5"/>
      <c r="L414" s="5"/>
      <c r="M414" s="5"/>
    </row>
    <row r="415" spans="1:13" ht="102" x14ac:dyDescent="0.2">
      <c r="A415" s="4" t="s">
        <v>746</v>
      </c>
      <c r="B415" s="4" t="s">
        <v>1058</v>
      </c>
      <c r="C415" s="5">
        <v>79876</v>
      </c>
      <c r="D415" s="5">
        <v>3694.3291899999999</v>
      </c>
      <c r="E415" s="5">
        <f t="shared" si="24"/>
        <v>4.6250803620611949</v>
      </c>
      <c r="F415" s="5"/>
      <c r="G415" s="5" t="str">
        <f t="shared" si="25"/>
        <v xml:space="preserve"> </v>
      </c>
      <c r="H415" s="5">
        <v>79876</v>
      </c>
      <c r="I415" s="5">
        <v>3694.3291899999999</v>
      </c>
      <c r="J415" s="5">
        <f t="shared" si="26"/>
        <v>4.6250803620611949</v>
      </c>
      <c r="K415" s="5"/>
      <c r="L415" s="5" t="str">
        <f t="shared" si="27"/>
        <v xml:space="preserve"> </v>
      </c>
      <c r="M415" s="5">
        <v>3694.3291899999999</v>
      </c>
    </row>
    <row r="416" spans="1:13" ht="114.75" x14ac:dyDescent="0.2">
      <c r="A416" s="4" t="s">
        <v>1004</v>
      </c>
      <c r="B416" s="4" t="s">
        <v>1266</v>
      </c>
      <c r="C416" s="5">
        <v>79876</v>
      </c>
      <c r="D416" s="5">
        <v>3694.3291899999999</v>
      </c>
      <c r="E416" s="5">
        <f t="shared" si="24"/>
        <v>4.6250803620611949</v>
      </c>
      <c r="F416" s="5"/>
      <c r="G416" s="5" t="str">
        <f t="shared" si="25"/>
        <v xml:space="preserve"> </v>
      </c>
      <c r="H416" s="5">
        <v>79876</v>
      </c>
      <c r="I416" s="5">
        <v>3694.3291899999999</v>
      </c>
      <c r="J416" s="5">
        <f t="shared" si="26"/>
        <v>4.6250803620611949</v>
      </c>
      <c r="K416" s="5"/>
      <c r="L416" s="5" t="str">
        <f t="shared" si="27"/>
        <v xml:space="preserve"> </v>
      </c>
      <c r="M416" s="5">
        <v>3694.3291899999999</v>
      </c>
    </row>
    <row r="417" spans="1:13" ht="76.5" x14ac:dyDescent="0.2">
      <c r="A417" s="4" t="s">
        <v>1098</v>
      </c>
      <c r="B417" s="4" t="s">
        <v>375</v>
      </c>
      <c r="C417" s="5">
        <v>61654.6</v>
      </c>
      <c r="D417" s="5">
        <v>9981.3366800000003</v>
      </c>
      <c r="E417" s="5">
        <f t="shared" si="24"/>
        <v>16.189119189809034</v>
      </c>
      <c r="F417" s="5">
        <v>8059.82978</v>
      </c>
      <c r="G417" s="5">
        <f t="shared" si="25"/>
        <v>123.84053947104576</v>
      </c>
      <c r="H417" s="5">
        <v>61654.6</v>
      </c>
      <c r="I417" s="5">
        <v>9981.3366800000003</v>
      </c>
      <c r="J417" s="5">
        <f t="shared" si="26"/>
        <v>16.189119189809034</v>
      </c>
      <c r="K417" s="5">
        <v>8059.82978</v>
      </c>
      <c r="L417" s="5">
        <f t="shared" si="27"/>
        <v>123.84053947104576</v>
      </c>
      <c r="M417" s="5">
        <v>3857.8175700000002</v>
      </c>
    </row>
    <row r="418" spans="1:13" ht="102" x14ac:dyDescent="0.2">
      <c r="A418" s="4" t="s">
        <v>578</v>
      </c>
      <c r="B418" s="4" t="s">
        <v>327</v>
      </c>
      <c r="C418" s="5">
        <v>61654.6</v>
      </c>
      <c r="D418" s="5">
        <v>9981.3366800000003</v>
      </c>
      <c r="E418" s="5">
        <f t="shared" si="24"/>
        <v>16.189119189809034</v>
      </c>
      <c r="F418" s="5">
        <v>8059.82978</v>
      </c>
      <c r="G418" s="5">
        <f t="shared" si="25"/>
        <v>123.84053947104576</v>
      </c>
      <c r="H418" s="5">
        <v>61654.6</v>
      </c>
      <c r="I418" s="5">
        <v>9981.3366800000003</v>
      </c>
      <c r="J418" s="5">
        <f t="shared" si="26"/>
        <v>16.189119189809034</v>
      </c>
      <c r="K418" s="5">
        <v>8059.82978</v>
      </c>
      <c r="L418" s="5">
        <f t="shared" si="27"/>
        <v>123.84053947104576</v>
      </c>
      <c r="M418" s="5">
        <v>3857.8175700000002</v>
      </c>
    </row>
    <row r="419" spans="1:13" ht="76.5" x14ac:dyDescent="0.2">
      <c r="A419" s="4" t="s">
        <v>1007</v>
      </c>
      <c r="B419" s="4" t="s">
        <v>36</v>
      </c>
      <c r="C419" s="5">
        <v>9313</v>
      </c>
      <c r="D419" s="5">
        <v>8812.7004300000008</v>
      </c>
      <c r="E419" s="5">
        <f t="shared" si="24"/>
        <v>94.627944056694943</v>
      </c>
      <c r="F419" s="5"/>
      <c r="G419" s="5" t="str">
        <f t="shared" si="25"/>
        <v xml:space="preserve"> </v>
      </c>
      <c r="H419" s="5">
        <v>9313</v>
      </c>
      <c r="I419" s="5">
        <v>8812.7004300000008</v>
      </c>
      <c r="J419" s="5">
        <f t="shared" si="26"/>
        <v>94.627944056694943</v>
      </c>
      <c r="K419" s="5"/>
      <c r="L419" s="5" t="str">
        <f t="shared" si="27"/>
        <v xml:space="preserve"> </v>
      </c>
      <c r="M419" s="5"/>
    </row>
    <row r="420" spans="1:13" ht="102" x14ac:dyDescent="0.2">
      <c r="A420" s="4" t="s">
        <v>494</v>
      </c>
      <c r="B420" s="4" t="s">
        <v>413</v>
      </c>
      <c r="C420" s="5">
        <v>9313</v>
      </c>
      <c r="D420" s="5">
        <v>8812.7004300000008</v>
      </c>
      <c r="E420" s="5">
        <f t="shared" si="24"/>
        <v>94.627944056694943</v>
      </c>
      <c r="F420" s="5"/>
      <c r="G420" s="5" t="str">
        <f t="shared" si="25"/>
        <v xml:space="preserve"> </v>
      </c>
      <c r="H420" s="5">
        <v>9313</v>
      </c>
      <c r="I420" s="5">
        <v>8812.7004300000008</v>
      </c>
      <c r="J420" s="5">
        <f t="shared" si="26"/>
        <v>94.627944056694943</v>
      </c>
      <c r="K420" s="5"/>
      <c r="L420" s="5" t="str">
        <f t="shared" si="27"/>
        <v xml:space="preserve"> </v>
      </c>
      <c r="M420" s="5"/>
    </row>
    <row r="421" spans="1:13" ht="63.75" x14ac:dyDescent="0.2">
      <c r="A421" s="4" t="s">
        <v>1330</v>
      </c>
      <c r="B421" s="4" t="s">
        <v>942</v>
      </c>
      <c r="C421" s="5"/>
      <c r="D421" s="5"/>
      <c r="E421" s="5" t="str">
        <f t="shared" si="24"/>
        <v xml:space="preserve"> </v>
      </c>
      <c r="F421" s="5">
        <v>2113.9199400000002</v>
      </c>
      <c r="G421" s="5" t="str">
        <f t="shared" si="25"/>
        <v/>
      </c>
      <c r="H421" s="5"/>
      <c r="I421" s="5"/>
      <c r="J421" s="5" t="str">
        <f t="shared" si="26"/>
        <v xml:space="preserve"> </v>
      </c>
      <c r="K421" s="5">
        <v>2113.9199400000002</v>
      </c>
      <c r="L421" s="5" t="str">
        <f t="shared" si="27"/>
        <v/>
      </c>
      <c r="M421" s="5"/>
    </row>
    <row r="422" spans="1:13" ht="76.5" x14ac:dyDescent="0.2">
      <c r="A422" s="4" t="s">
        <v>1331</v>
      </c>
      <c r="B422" s="4" t="s">
        <v>1036</v>
      </c>
      <c r="C422" s="5"/>
      <c r="D422" s="5"/>
      <c r="E422" s="5" t="str">
        <f t="shared" si="24"/>
        <v xml:space="preserve"> </v>
      </c>
      <c r="F422" s="5">
        <v>2113.9199400000002</v>
      </c>
      <c r="G422" s="5" t="str">
        <f t="shared" si="25"/>
        <v/>
      </c>
      <c r="H422" s="5"/>
      <c r="I422" s="5"/>
      <c r="J422" s="5" t="str">
        <f t="shared" si="26"/>
        <v xml:space="preserve"> </v>
      </c>
      <c r="K422" s="5">
        <v>2113.9199400000002</v>
      </c>
      <c r="L422" s="5" t="str">
        <f t="shared" si="27"/>
        <v/>
      </c>
      <c r="M422" s="5"/>
    </row>
    <row r="423" spans="1:13" ht="89.25" x14ac:dyDescent="0.2">
      <c r="A423" s="4" t="s">
        <v>184</v>
      </c>
      <c r="B423" s="4" t="s">
        <v>424</v>
      </c>
      <c r="C423" s="5">
        <v>202.3</v>
      </c>
      <c r="D423" s="5"/>
      <c r="E423" s="5" t="str">
        <f t="shared" si="24"/>
        <v/>
      </c>
      <c r="F423" s="5">
        <v>278.08704</v>
      </c>
      <c r="G423" s="5" t="str">
        <f t="shared" si="25"/>
        <v/>
      </c>
      <c r="H423" s="5">
        <v>202.3</v>
      </c>
      <c r="I423" s="5"/>
      <c r="J423" s="5" t="str">
        <f t="shared" si="26"/>
        <v/>
      </c>
      <c r="K423" s="5">
        <v>278.08704</v>
      </c>
      <c r="L423" s="5" t="str">
        <f t="shared" si="27"/>
        <v/>
      </c>
      <c r="M423" s="5"/>
    </row>
    <row r="424" spans="1:13" ht="127.5" x14ac:dyDescent="0.2">
      <c r="A424" s="4" t="s">
        <v>28</v>
      </c>
      <c r="B424" s="4" t="s">
        <v>1177</v>
      </c>
      <c r="C424" s="5">
        <v>67845.399999999994</v>
      </c>
      <c r="D424" s="5">
        <v>22090.715660000002</v>
      </c>
      <c r="E424" s="5">
        <f t="shared" si="24"/>
        <v>32.560373525692242</v>
      </c>
      <c r="F424" s="5">
        <v>22801.32689</v>
      </c>
      <c r="G424" s="5">
        <f t="shared" si="25"/>
        <v>96.883465451689773</v>
      </c>
      <c r="H424" s="5">
        <v>67845.399999999994</v>
      </c>
      <c r="I424" s="5">
        <v>22090.715660000002</v>
      </c>
      <c r="J424" s="5">
        <f t="shared" si="26"/>
        <v>32.560373525692242</v>
      </c>
      <c r="K424" s="5">
        <v>22801.32689</v>
      </c>
      <c r="L424" s="5">
        <f t="shared" si="27"/>
        <v>96.883465451689773</v>
      </c>
      <c r="M424" s="5">
        <v>393.34047000000282</v>
      </c>
    </row>
    <row r="425" spans="1:13" ht="127.5" x14ac:dyDescent="0.2">
      <c r="A425" s="4" t="s">
        <v>2</v>
      </c>
      <c r="B425" s="4" t="s">
        <v>274</v>
      </c>
      <c r="C425" s="5">
        <v>459297.5</v>
      </c>
      <c r="D425" s="5">
        <v>330439.04313000001</v>
      </c>
      <c r="E425" s="5">
        <f t="shared" si="24"/>
        <v>71.944446275017825</v>
      </c>
      <c r="F425" s="5">
        <v>149765.76418999999</v>
      </c>
      <c r="G425" s="5" t="str">
        <f t="shared" si="25"/>
        <v>свыше 200</v>
      </c>
      <c r="H425" s="5">
        <v>459297.5</v>
      </c>
      <c r="I425" s="5">
        <v>330439.04313000001</v>
      </c>
      <c r="J425" s="5">
        <f t="shared" si="26"/>
        <v>71.944446275017825</v>
      </c>
      <c r="K425" s="5">
        <v>149765.76418999999</v>
      </c>
      <c r="L425" s="5" t="str">
        <f t="shared" si="27"/>
        <v>свыше 200</v>
      </c>
      <c r="M425" s="5">
        <v>36025.284920000006</v>
      </c>
    </row>
    <row r="426" spans="1:13" ht="153" x14ac:dyDescent="0.2">
      <c r="A426" s="4" t="s">
        <v>517</v>
      </c>
      <c r="B426" s="4" t="s">
        <v>357</v>
      </c>
      <c r="C426" s="5">
        <v>1348.5</v>
      </c>
      <c r="D426" s="5">
        <v>692.29200000000003</v>
      </c>
      <c r="E426" s="5">
        <f t="shared" si="24"/>
        <v>51.337931034482764</v>
      </c>
      <c r="F426" s="5"/>
      <c r="G426" s="5" t="str">
        <f t="shared" si="25"/>
        <v xml:space="preserve"> </v>
      </c>
      <c r="H426" s="5">
        <v>1348.5</v>
      </c>
      <c r="I426" s="5">
        <v>692.29200000000003</v>
      </c>
      <c r="J426" s="5">
        <f t="shared" si="26"/>
        <v>51.337931034482764</v>
      </c>
      <c r="K426" s="5"/>
      <c r="L426" s="5" t="str">
        <f t="shared" si="27"/>
        <v xml:space="preserve"> </v>
      </c>
      <c r="M426" s="5">
        <v>357.49200000000002</v>
      </c>
    </row>
    <row r="427" spans="1:13" ht="178.5" x14ac:dyDescent="0.2">
      <c r="A427" s="4" t="s">
        <v>1300</v>
      </c>
      <c r="B427" s="4" t="s">
        <v>958</v>
      </c>
      <c r="C427" s="5">
        <v>1348.5</v>
      </c>
      <c r="D427" s="5">
        <v>692.29200000000003</v>
      </c>
      <c r="E427" s="5">
        <f t="shared" si="24"/>
        <v>51.337931034482764</v>
      </c>
      <c r="F427" s="5"/>
      <c r="G427" s="5" t="str">
        <f t="shared" si="25"/>
        <v xml:space="preserve"> </v>
      </c>
      <c r="H427" s="5">
        <v>1348.5</v>
      </c>
      <c r="I427" s="5">
        <v>692.29200000000003</v>
      </c>
      <c r="J427" s="5">
        <f t="shared" si="26"/>
        <v>51.337931034482764</v>
      </c>
      <c r="K427" s="5"/>
      <c r="L427" s="5" t="str">
        <f t="shared" si="27"/>
        <v xml:space="preserve"> </v>
      </c>
      <c r="M427" s="5">
        <v>357.49200000000002</v>
      </c>
    </row>
    <row r="428" spans="1:13" ht="102" x14ac:dyDescent="0.2">
      <c r="A428" s="4" t="s">
        <v>794</v>
      </c>
      <c r="B428" s="4" t="s">
        <v>1209</v>
      </c>
      <c r="C428" s="5">
        <v>19914.599999999999</v>
      </c>
      <c r="D428" s="5">
        <v>5974.3799900000004</v>
      </c>
      <c r="E428" s="5">
        <f t="shared" si="24"/>
        <v>29.99999994978559</v>
      </c>
      <c r="F428" s="5">
        <v>9428.8718800000006</v>
      </c>
      <c r="G428" s="5">
        <f t="shared" si="25"/>
        <v>63.36261714057779</v>
      </c>
      <c r="H428" s="5">
        <v>19914.599999999999</v>
      </c>
      <c r="I428" s="5">
        <v>5974.3799900000004</v>
      </c>
      <c r="J428" s="5">
        <f t="shared" si="26"/>
        <v>29.99999994978559</v>
      </c>
      <c r="K428" s="5">
        <v>9428.8718800000006</v>
      </c>
      <c r="L428" s="5">
        <f t="shared" si="27"/>
        <v>63.36261714057779</v>
      </c>
      <c r="M428" s="5">
        <v>3982.9199900000003</v>
      </c>
    </row>
    <row r="429" spans="1:13" ht="114.75" x14ac:dyDescent="0.2">
      <c r="A429" s="4" t="s">
        <v>238</v>
      </c>
      <c r="B429" s="4" t="s">
        <v>562</v>
      </c>
      <c r="C429" s="5">
        <v>19914.599999999999</v>
      </c>
      <c r="D429" s="5">
        <v>5974.3799900000004</v>
      </c>
      <c r="E429" s="5">
        <f t="shared" si="24"/>
        <v>29.99999994978559</v>
      </c>
      <c r="F429" s="5">
        <v>9428.8718800000006</v>
      </c>
      <c r="G429" s="5">
        <f t="shared" si="25"/>
        <v>63.36261714057779</v>
      </c>
      <c r="H429" s="5">
        <v>19914.599999999999</v>
      </c>
      <c r="I429" s="5">
        <v>5974.3799900000004</v>
      </c>
      <c r="J429" s="5">
        <f t="shared" si="26"/>
        <v>29.99999994978559</v>
      </c>
      <c r="K429" s="5">
        <v>9428.8718800000006</v>
      </c>
      <c r="L429" s="5">
        <f t="shared" si="27"/>
        <v>63.36261714057779</v>
      </c>
      <c r="M429" s="5">
        <v>3982.9199900000003</v>
      </c>
    </row>
    <row r="430" spans="1:13" ht="102" x14ac:dyDescent="0.2">
      <c r="A430" s="4" t="s">
        <v>945</v>
      </c>
      <c r="B430" s="4" t="s">
        <v>408</v>
      </c>
      <c r="C430" s="5">
        <v>97530</v>
      </c>
      <c r="D430" s="5">
        <v>76754.7</v>
      </c>
      <c r="E430" s="5">
        <f t="shared" si="24"/>
        <v>78.698554290987389</v>
      </c>
      <c r="F430" s="5"/>
      <c r="G430" s="5" t="str">
        <f t="shared" si="25"/>
        <v xml:space="preserve"> </v>
      </c>
      <c r="H430" s="5">
        <v>97530</v>
      </c>
      <c r="I430" s="5">
        <v>76754.7</v>
      </c>
      <c r="J430" s="5">
        <f t="shared" si="26"/>
        <v>78.698554290987389</v>
      </c>
      <c r="K430" s="5"/>
      <c r="L430" s="5" t="str">
        <f t="shared" si="27"/>
        <v xml:space="preserve"> </v>
      </c>
      <c r="M430" s="5">
        <v>76754.7</v>
      </c>
    </row>
    <row r="431" spans="1:13" ht="127.5" x14ac:dyDescent="0.2">
      <c r="A431" s="4" t="s">
        <v>1197</v>
      </c>
      <c r="B431" s="4" t="s">
        <v>53</v>
      </c>
      <c r="C431" s="5">
        <v>97530</v>
      </c>
      <c r="D431" s="5">
        <v>76754.7</v>
      </c>
      <c r="E431" s="5">
        <f t="shared" si="24"/>
        <v>78.698554290987389</v>
      </c>
      <c r="F431" s="5"/>
      <c r="G431" s="5" t="str">
        <f t="shared" si="25"/>
        <v xml:space="preserve"> </v>
      </c>
      <c r="H431" s="5">
        <v>97530</v>
      </c>
      <c r="I431" s="5">
        <v>76754.7</v>
      </c>
      <c r="J431" s="5">
        <f t="shared" si="26"/>
        <v>78.698554290987389</v>
      </c>
      <c r="K431" s="5"/>
      <c r="L431" s="5" t="str">
        <f t="shared" si="27"/>
        <v xml:space="preserve"> </v>
      </c>
      <c r="M431" s="5">
        <v>76754.7</v>
      </c>
    </row>
    <row r="432" spans="1:13" ht="153" x14ac:dyDescent="0.2">
      <c r="A432" s="4" t="s">
        <v>113</v>
      </c>
      <c r="B432" s="4" t="s">
        <v>355</v>
      </c>
      <c r="C432" s="5">
        <v>15600</v>
      </c>
      <c r="D432" s="5"/>
      <c r="E432" s="5" t="str">
        <f t="shared" si="24"/>
        <v/>
      </c>
      <c r="F432" s="5"/>
      <c r="G432" s="5" t="str">
        <f t="shared" si="25"/>
        <v xml:space="preserve"> </v>
      </c>
      <c r="H432" s="5">
        <v>15600</v>
      </c>
      <c r="I432" s="5"/>
      <c r="J432" s="5" t="str">
        <f t="shared" si="26"/>
        <v/>
      </c>
      <c r="K432" s="5"/>
      <c r="L432" s="5" t="str">
        <f t="shared" si="27"/>
        <v xml:space="preserve"> </v>
      </c>
      <c r="M432" s="5"/>
    </row>
    <row r="433" spans="1:13" ht="178.5" x14ac:dyDescent="0.2">
      <c r="A433" s="4" t="s">
        <v>951</v>
      </c>
      <c r="B433" s="4" t="s">
        <v>881</v>
      </c>
      <c r="C433" s="5">
        <v>15600</v>
      </c>
      <c r="D433" s="5"/>
      <c r="E433" s="5" t="str">
        <f t="shared" si="24"/>
        <v/>
      </c>
      <c r="F433" s="5"/>
      <c r="G433" s="5" t="str">
        <f t="shared" si="25"/>
        <v xml:space="preserve"> </v>
      </c>
      <c r="H433" s="5">
        <v>15600</v>
      </c>
      <c r="I433" s="5"/>
      <c r="J433" s="5" t="str">
        <f t="shared" si="26"/>
        <v/>
      </c>
      <c r="K433" s="5"/>
      <c r="L433" s="5" t="str">
        <f t="shared" si="27"/>
        <v xml:space="preserve"> </v>
      </c>
      <c r="M433" s="5"/>
    </row>
    <row r="434" spans="1:13" ht="89.25" x14ac:dyDescent="0.2">
      <c r="A434" s="4" t="s">
        <v>178</v>
      </c>
      <c r="B434" s="4" t="s">
        <v>490</v>
      </c>
      <c r="C434" s="5">
        <v>19491</v>
      </c>
      <c r="D434" s="5">
        <v>8065.7330499999998</v>
      </c>
      <c r="E434" s="5">
        <f t="shared" si="24"/>
        <v>41.381832897234624</v>
      </c>
      <c r="F434" s="5"/>
      <c r="G434" s="5" t="str">
        <f t="shared" si="25"/>
        <v xml:space="preserve"> </v>
      </c>
      <c r="H434" s="5">
        <v>19491</v>
      </c>
      <c r="I434" s="5">
        <v>8065.7330499999998</v>
      </c>
      <c r="J434" s="5">
        <f t="shared" si="26"/>
        <v>41.381832897234624</v>
      </c>
      <c r="K434" s="5"/>
      <c r="L434" s="5" t="str">
        <f t="shared" si="27"/>
        <v xml:space="preserve"> </v>
      </c>
      <c r="M434" s="5">
        <v>6003.3215600000003</v>
      </c>
    </row>
    <row r="435" spans="1:13" ht="102" x14ac:dyDescent="0.2">
      <c r="A435" s="4" t="s">
        <v>1024</v>
      </c>
      <c r="B435" s="4" t="s">
        <v>362</v>
      </c>
      <c r="C435" s="5">
        <v>19491</v>
      </c>
      <c r="D435" s="5">
        <v>8065.7330499999998</v>
      </c>
      <c r="E435" s="5">
        <f t="shared" si="24"/>
        <v>41.381832897234624</v>
      </c>
      <c r="F435" s="5"/>
      <c r="G435" s="5" t="str">
        <f t="shared" si="25"/>
        <v xml:space="preserve"> </v>
      </c>
      <c r="H435" s="5">
        <v>19491</v>
      </c>
      <c r="I435" s="5">
        <v>8065.7330499999998</v>
      </c>
      <c r="J435" s="5">
        <f t="shared" si="26"/>
        <v>41.381832897234624</v>
      </c>
      <c r="K435" s="5"/>
      <c r="L435" s="5" t="str">
        <f t="shared" si="27"/>
        <v xml:space="preserve"> </v>
      </c>
      <c r="M435" s="5">
        <v>6003.3215600000003</v>
      </c>
    </row>
    <row r="436" spans="1:13" ht="102" x14ac:dyDescent="0.2">
      <c r="A436" s="4" t="s">
        <v>1147</v>
      </c>
      <c r="B436" s="4" t="s">
        <v>865</v>
      </c>
      <c r="C436" s="5">
        <v>99148.6</v>
      </c>
      <c r="D436" s="5">
        <v>32741.87529</v>
      </c>
      <c r="E436" s="5">
        <f t="shared" si="24"/>
        <v>33.023033396336402</v>
      </c>
      <c r="F436" s="5"/>
      <c r="G436" s="5" t="str">
        <f t="shared" si="25"/>
        <v xml:space="preserve"> </v>
      </c>
      <c r="H436" s="5">
        <v>99148.6</v>
      </c>
      <c r="I436" s="5">
        <v>32741.87529</v>
      </c>
      <c r="J436" s="5">
        <f t="shared" si="26"/>
        <v>33.023033396336402</v>
      </c>
      <c r="K436" s="5"/>
      <c r="L436" s="5" t="str">
        <f t="shared" si="27"/>
        <v xml:space="preserve"> </v>
      </c>
      <c r="M436" s="5">
        <v>32741.87529</v>
      </c>
    </row>
    <row r="437" spans="1:13" ht="127.5" x14ac:dyDescent="0.2">
      <c r="A437" s="4" t="s">
        <v>657</v>
      </c>
      <c r="B437" s="4" t="s">
        <v>420</v>
      </c>
      <c r="C437" s="5">
        <v>99148.6</v>
      </c>
      <c r="D437" s="5">
        <v>32741.87529</v>
      </c>
      <c r="E437" s="5">
        <f t="shared" si="24"/>
        <v>33.023033396336402</v>
      </c>
      <c r="F437" s="5"/>
      <c r="G437" s="5" t="str">
        <f t="shared" si="25"/>
        <v xml:space="preserve"> </v>
      </c>
      <c r="H437" s="5">
        <v>99148.6</v>
      </c>
      <c r="I437" s="5">
        <v>32741.87529</v>
      </c>
      <c r="J437" s="5">
        <f t="shared" si="26"/>
        <v>33.023033396336402</v>
      </c>
      <c r="K437" s="5"/>
      <c r="L437" s="5" t="str">
        <f t="shared" si="27"/>
        <v xml:space="preserve"> </v>
      </c>
      <c r="M437" s="5">
        <v>32741.87529</v>
      </c>
    </row>
    <row r="438" spans="1:13" ht="51" x14ac:dyDescent="0.2">
      <c r="A438" s="4" t="s">
        <v>1315</v>
      </c>
      <c r="B438" s="4" t="s">
        <v>376</v>
      </c>
      <c r="C438" s="5">
        <v>26926</v>
      </c>
      <c r="D438" s="5">
        <v>26926</v>
      </c>
      <c r="E438" s="5">
        <f t="shared" si="24"/>
        <v>100</v>
      </c>
      <c r="F438" s="5"/>
      <c r="G438" s="5" t="str">
        <f t="shared" si="25"/>
        <v xml:space="preserve"> </v>
      </c>
      <c r="H438" s="5">
        <v>26926</v>
      </c>
      <c r="I438" s="5">
        <v>26926</v>
      </c>
      <c r="J438" s="5">
        <f t="shared" si="26"/>
        <v>100</v>
      </c>
      <c r="K438" s="5"/>
      <c r="L438" s="5" t="str">
        <f t="shared" si="27"/>
        <v xml:space="preserve"> </v>
      </c>
      <c r="M438" s="5">
        <v>2370.0804800000005</v>
      </c>
    </row>
    <row r="439" spans="1:13" ht="76.5" x14ac:dyDescent="0.2">
      <c r="A439" s="4" t="s">
        <v>250</v>
      </c>
      <c r="B439" s="4" t="s">
        <v>701</v>
      </c>
      <c r="C439" s="5">
        <v>26926</v>
      </c>
      <c r="D439" s="5">
        <v>26926</v>
      </c>
      <c r="E439" s="5">
        <f t="shared" si="24"/>
        <v>100</v>
      </c>
      <c r="F439" s="5"/>
      <c r="G439" s="5" t="str">
        <f t="shared" si="25"/>
        <v xml:space="preserve"> </v>
      </c>
      <c r="H439" s="5">
        <v>26926</v>
      </c>
      <c r="I439" s="5">
        <v>26926</v>
      </c>
      <c r="J439" s="5">
        <f t="shared" si="26"/>
        <v>100</v>
      </c>
      <c r="K439" s="5"/>
      <c r="L439" s="5" t="str">
        <f t="shared" si="27"/>
        <v xml:space="preserve"> </v>
      </c>
      <c r="M439" s="5">
        <v>2370.0804800000005</v>
      </c>
    </row>
    <row r="440" spans="1:13" ht="114.75" x14ac:dyDescent="0.2">
      <c r="A440" s="4" t="s">
        <v>1332</v>
      </c>
      <c r="B440" s="4" t="s">
        <v>70</v>
      </c>
      <c r="C440" s="5"/>
      <c r="D440" s="5"/>
      <c r="E440" s="5" t="str">
        <f t="shared" si="24"/>
        <v xml:space="preserve"> </v>
      </c>
      <c r="F440" s="5">
        <v>290.09300000000002</v>
      </c>
      <c r="G440" s="5" t="str">
        <f t="shared" si="25"/>
        <v/>
      </c>
      <c r="H440" s="5"/>
      <c r="I440" s="5"/>
      <c r="J440" s="5" t="str">
        <f t="shared" si="26"/>
        <v xml:space="preserve"> </v>
      </c>
      <c r="K440" s="5">
        <v>290.09300000000002</v>
      </c>
      <c r="L440" s="5" t="str">
        <f t="shared" si="27"/>
        <v/>
      </c>
      <c r="M440" s="5"/>
    </row>
    <row r="441" spans="1:13" ht="38.25" x14ac:dyDescent="0.2">
      <c r="A441" s="4" t="s">
        <v>308</v>
      </c>
      <c r="B441" s="4" t="s">
        <v>831</v>
      </c>
      <c r="C441" s="5">
        <v>45488.5</v>
      </c>
      <c r="D441" s="5">
        <v>3027.9455800000001</v>
      </c>
      <c r="E441" s="5">
        <f t="shared" si="24"/>
        <v>6.6565078646251248</v>
      </c>
      <c r="F441" s="5"/>
      <c r="G441" s="5" t="str">
        <f t="shared" si="25"/>
        <v xml:space="preserve"> </v>
      </c>
      <c r="H441" s="5">
        <v>45488.5</v>
      </c>
      <c r="I441" s="5">
        <v>3027.9455800000001</v>
      </c>
      <c r="J441" s="5">
        <f t="shared" si="26"/>
        <v>6.6565078646251248</v>
      </c>
      <c r="K441" s="5"/>
      <c r="L441" s="5" t="str">
        <f t="shared" si="27"/>
        <v xml:space="preserve"> </v>
      </c>
      <c r="M441" s="5"/>
    </row>
    <row r="442" spans="1:13" ht="63.75" x14ac:dyDescent="0.2">
      <c r="A442" s="4" t="s">
        <v>1143</v>
      </c>
      <c r="B442" s="4" t="s">
        <v>346</v>
      </c>
      <c r="C442" s="5">
        <v>45488.5</v>
      </c>
      <c r="D442" s="5">
        <v>3027.9455800000001</v>
      </c>
      <c r="E442" s="5">
        <f t="shared" si="24"/>
        <v>6.6565078646251248</v>
      </c>
      <c r="F442" s="5"/>
      <c r="G442" s="5" t="str">
        <f t="shared" si="25"/>
        <v xml:space="preserve"> </v>
      </c>
      <c r="H442" s="5">
        <v>45488.5</v>
      </c>
      <c r="I442" s="5">
        <v>3027.9455800000001</v>
      </c>
      <c r="J442" s="5">
        <f t="shared" si="26"/>
        <v>6.6565078646251248</v>
      </c>
      <c r="K442" s="5"/>
      <c r="L442" s="5" t="str">
        <f t="shared" si="27"/>
        <v xml:space="preserve"> </v>
      </c>
      <c r="M442" s="5"/>
    </row>
    <row r="443" spans="1:13" ht="76.5" x14ac:dyDescent="0.2">
      <c r="A443" s="4" t="s">
        <v>989</v>
      </c>
      <c r="B443" s="4" t="s">
        <v>1086</v>
      </c>
      <c r="C443" s="5">
        <v>21088.9</v>
      </c>
      <c r="D443" s="5">
        <v>19186.437129999998</v>
      </c>
      <c r="E443" s="5">
        <f t="shared" si="24"/>
        <v>90.9788425664686</v>
      </c>
      <c r="F443" s="5"/>
      <c r="G443" s="5" t="str">
        <f t="shared" si="25"/>
        <v xml:space="preserve"> </v>
      </c>
      <c r="H443" s="5">
        <v>21088.9</v>
      </c>
      <c r="I443" s="5">
        <v>19186.437129999998</v>
      </c>
      <c r="J443" s="5">
        <f t="shared" si="26"/>
        <v>90.9788425664686</v>
      </c>
      <c r="K443" s="5"/>
      <c r="L443" s="5" t="str">
        <f t="shared" si="27"/>
        <v xml:space="preserve"> </v>
      </c>
      <c r="M443" s="5">
        <v>1040.47307</v>
      </c>
    </row>
    <row r="444" spans="1:13" ht="102" x14ac:dyDescent="0.2">
      <c r="A444" s="4" t="s">
        <v>472</v>
      </c>
      <c r="B444" s="4" t="s">
        <v>388</v>
      </c>
      <c r="C444" s="5">
        <v>21088.9</v>
      </c>
      <c r="D444" s="5">
        <v>19186.437129999998</v>
      </c>
      <c r="E444" s="5">
        <f t="shared" si="24"/>
        <v>90.9788425664686</v>
      </c>
      <c r="F444" s="5"/>
      <c r="G444" s="5" t="str">
        <f t="shared" si="25"/>
        <v xml:space="preserve"> </v>
      </c>
      <c r="H444" s="5">
        <v>21088.9</v>
      </c>
      <c r="I444" s="5">
        <v>19186.437129999998</v>
      </c>
      <c r="J444" s="5">
        <f t="shared" si="26"/>
        <v>90.9788425664686</v>
      </c>
      <c r="K444" s="5"/>
      <c r="L444" s="5" t="str">
        <f t="shared" si="27"/>
        <v xml:space="preserve"> </v>
      </c>
      <c r="M444" s="5">
        <v>1040.47307</v>
      </c>
    </row>
    <row r="445" spans="1:13" ht="216.75" x14ac:dyDescent="0.2">
      <c r="A445" s="4" t="s">
        <v>1333</v>
      </c>
      <c r="B445" s="4" t="s">
        <v>1096</v>
      </c>
      <c r="C445" s="5"/>
      <c r="D445" s="5"/>
      <c r="E445" s="5" t="str">
        <f t="shared" si="24"/>
        <v xml:space="preserve"> </v>
      </c>
      <c r="F445" s="5">
        <v>33.545200000000001</v>
      </c>
      <c r="G445" s="5" t="str">
        <f t="shared" si="25"/>
        <v/>
      </c>
      <c r="H445" s="5"/>
      <c r="I445" s="5"/>
      <c r="J445" s="5" t="str">
        <f t="shared" si="26"/>
        <v xml:space="preserve"> </v>
      </c>
      <c r="K445" s="5">
        <v>33.545200000000001</v>
      </c>
      <c r="L445" s="5" t="str">
        <f t="shared" si="27"/>
        <v/>
      </c>
      <c r="M445" s="5"/>
    </row>
    <row r="446" spans="1:13" ht="76.5" x14ac:dyDescent="0.2">
      <c r="A446" s="4" t="s">
        <v>128</v>
      </c>
      <c r="B446" s="4" t="s">
        <v>350</v>
      </c>
      <c r="C446" s="5">
        <v>66467.199999999997</v>
      </c>
      <c r="D446" s="5">
        <v>28638.158390000001</v>
      </c>
      <c r="E446" s="5">
        <f t="shared" si="24"/>
        <v>43.086151349838723</v>
      </c>
      <c r="F446" s="5"/>
      <c r="G446" s="5" t="str">
        <f t="shared" si="25"/>
        <v xml:space="preserve"> </v>
      </c>
      <c r="H446" s="5">
        <v>66467.199999999997</v>
      </c>
      <c r="I446" s="5">
        <v>28638.158390000001</v>
      </c>
      <c r="J446" s="5">
        <f t="shared" si="26"/>
        <v>43.086151349838723</v>
      </c>
      <c r="K446" s="5"/>
      <c r="L446" s="5" t="str">
        <f t="shared" si="27"/>
        <v xml:space="preserve"> </v>
      </c>
      <c r="M446" s="5">
        <v>15264.439330000001</v>
      </c>
    </row>
    <row r="447" spans="1:13" ht="89.25" x14ac:dyDescent="0.2">
      <c r="A447" s="4" t="s">
        <v>964</v>
      </c>
      <c r="B447" s="4" t="s">
        <v>1134</v>
      </c>
      <c r="C447" s="5">
        <v>66467.199999999997</v>
      </c>
      <c r="D447" s="5">
        <v>28638.158390000001</v>
      </c>
      <c r="E447" s="5">
        <f t="shared" si="24"/>
        <v>43.086151349838723</v>
      </c>
      <c r="F447" s="5"/>
      <c r="G447" s="5" t="str">
        <f t="shared" si="25"/>
        <v xml:space="preserve"> </v>
      </c>
      <c r="H447" s="5">
        <v>66467.199999999997</v>
      </c>
      <c r="I447" s="5">
        <v>28638.158390000001</v>
      </c>
      <c r="J447" s="5">
        <f t="shared" si="26"/>
        <v>43.086151349838723</v>
      </c>
      <c r="K447" s="5"/>
      <c r="L447" s="5" t="str">
        <f t="shared" si="27"/>
        <v xml:space="preserve"> </v>
      </c>
      <c r="M447" s="5">
        <v>15264.439330000001</v>
      </c>
    </row>
    <row r="448" spans="1:13" ht="153" x14ac:dyDescent="0.2">
      <c r="A448" s="4" t="s">
        <v>383</v>
      </c>
      <c r="B448" s="4" t="s">
        <v>882</v>
      </c>
      <c r="C448" s="5">
        <v>88905.2</v>
      </c>
      <c r="D448" s="5"/>
      <c r="E448" s="5" t="str">
        <f t="shared" si="24"/>
        <v/>
      </c>
      <c r="F448" s="5"/>
      <c r="G448" s="5" t="str">
        <f t="shared" si="25"/>
        <v xml:space="preserve"> </v>
      </c>
      <c r="H448" s="5">
        <v>88905.2</v>
      </c>
      <c r="I448" s="5"/>
      <c r="J448" s="5" t="str">
        <f t="shared" si="26"/>
        <v/>
      </c>
      <c r="K448" s="5"/>
      <c r="L448" s="5" t="str">
        <f t="shared" si="27"/>
        <v xml:space="preserve"> </v>
      </c>
      <c r="M448" s="5"/>
    </row>
    <row r="449" spans="1:13" ht="165.75" x14ac:dyDescent="0.2">
      <c r="A449" s="4" t="s">
        <v>1205</v>
      </c>
      <c r="B449" s="4" t="s">
        <v>719</v>
      </c>
      <c r="C449" s="5">
        <v>88905.2</v>
      </c>
      <c r="D449" s="5"/>
      <c r="E449" s="5" t="str">
        <f t="shared" si="24"/>
        <v/>
      </c>
      <c r="F449" s="5"/>
      <c r="G449" s="5" t="str">
        <f t="shared" si="25"/>
        <v xml:space="preserve"> </v>
      </c>
      <c r="H449" s="5">
        <v>88905.2</v>
      </c>
      <c r="I449" s="5"/>
      <c r="J449" s="5" t="str">
        <f t="shared" si="26"/>
        <v/>
      </c>
      <c r="K449" s="5"/>
      <c r="L449" s="5" t="str">
        <f t="shared" si="27"/>
        <v xml:space="preserve"> </v>
      </c>
      <c r="M449" s="5"/>
    </row>
    <row r="450" spans="1:13" ht="63.75" x14ac:dyDescent="0.2">
      <c r="A450" s="4" t="s">
        <v>683</v>
      </c>
      <c r="B450" s="4" t="s">
        <v>595</v>
      </c>
      <c r="C450" s="5">
        <v>42928.6</v>
      </c>
      <c r="D450" s="5"/>
      <c r="E450" s="5" t="str">
        <f t="shared" si="24"/>
        <v/>
      </c>
      <c r="F450" s="5"/>
      <c r="G450" s="5" t="str">
        <f t="shared" si="25"/>
        <v xml:space="preserve"> </v>
      </c>
      <c r="H450" s="5">
        <v>42928.6</v>
      </c>
      <c r="I450" s="5"/>
      <c r="J450" s="5" t="str">
        <f t="shared" si="26"/>
        <v/>
      </c>
      <c r="K450" s="5"/>
      <c r="L450" s="5" t="str">
        <f t="shared" si="27"/>
        <v xml:space="preserve"> </v>
      </c>
      <c r="M450" s="5"/>
    </row>
    <row r="451" spans="1:13" ht="76.5" x14ac:dyDescent="0.2">
      <c r="A451" s="4" t="s">
        <v>144</v>
      </c>
      <c r="B451" s="4" t="s">
        <v>1203</v>
      </c>
      <c r="C451" s="5">
        <v>42928.6</v>
      </c>
      <c r="D451" s="5"/>
      <c r="E451" s="5" t="str">
        <f t="shared" si="24"/>
        <v/>
      </c>
      <c r="F451" s="5"/>
      <c r="G451" s="5" t="str">
        <f t="shared" si="25"/>
        <v xml:space="preserve"> </v>
      </c>
      <c r="H451" s="5">
        <v>42928.6</v>
      </c>
      <c r="I451" s="5"/>
      <c r="J451" s="5" t="str">
        <f t="shared" si="26"/>
        <v/>
      </c>
      <c r="K451" s="5"/>
      <c r="L451" s="5" t="str">
        <f t="shared" si="27"/>
        <v xml:space="preserve"> </v>
      </c>
      <c r="M451" s="5"/>
    </row>
    <row r="452" spans="1:13" ht="102" x14ac:dyDescent="0.2">
      <c r="A452" s="4" t="s">
        <v>1334</v>
      </c>
      <c r="B452" s="4" t="s">
        <v>283</v>
      </c>
      <c r="C452" s="5"/>
      <c r="D452" s="5"/>
      <c r="E452" s="5" t="str">
        <f t="shared" si="24"/>
        <v xml:space="preserve"> </v>
      </c>
      <c r="F452" s="5">
        <v>4976.6765299999997</v>
      </c>
      <c r="G452" s="5" t="str">
        <f t="shared" si="25"/>
        <v/>
      </c>
      <c r="H452" s="5"/>
      <c r="I452" s="5"/>
      <c r="J452" s="5" t="str">
        <f t="shared" si="26"/>
        <v xml:space="preserve"> </v>
      </c>
      <c r="K452" s="5">
        <v>4976.6765299999997</v>
      </c>
      <c r="L452" s="5" t="str">
        <f t="shared" si="27"/>
        <v/>
      </c>
      <c r="M452" s="5"/>
    </row>
    <row r="453" spans="1:13" ht="153" x14ac:dyDescent="0.2">
      <c r="A453" s="4" t="s">
        <v>260</v>
      </c>
      <c r="B453" s="4" t="s">
        <v>165</v>
      </c>
      <c r="C453" s="5">
        <v>13056.6</v>
      </c>
      <c r="D453" s="5">
        <v>10425.195530000001</v>
      </c>
      <c r="E453" s="5">
        <f t="shared" si="24"/>
        <v>79.846173812477986</v>
      </c>
      <c r="F453" s="5">
        <v>11748.81014</v>
      </c>
      <c r="G453" s="5">
        <f t="shared" si="25"/>
        <v>88.734053966081035</v>
      </c>
      <c r="H453" s="5">
        <v>13056.6</v>
      </c>
      <c r="I453" s="5">
        <v>10425.195530000001</v>
      </c>
      <c r="J453" s="5">
        <f t="shared" si="26"/>
        <v>79.846173812477986</v>
      </c>
      <c r="K453" s="5">
        <v>11748.81014</v>
      </c>
      <c r="L453" s="5">
        <f t="shared" si="27"/>
        <v>88.734053966081035</v>
      </c>
      <c r="M453" s="5">
        <v>885.20738000000165</v>
      </c>
    </row>
    <row r="454" spans="1:13" ht="102" x14ac:dyDescent="0.2">
      <c r="A454" s="4" t="s">
        <v>453</v>
      </c>
      <c r="B454" s="4" t="s">
        <v>871</v>
      </c>
      <c r="C454" s="5">
        <v>5499.9</v>
      </c>
      <c r="D454" s="5">
        <v>3574.66032</v>
      </c>
      <c r="E454" s="5">
        <f t="shared" si="24"/>
        <v>64.995005727376864</v>
      </c>
      <c r="F454" s="5">
        <v>7089.9893499999998</v>
      </c>
      <c r="G454" s="5">
        <f t="shared" si="25"/>
        <v>50.418415931753124</v>
      </c>
      <c r="H454" s="5">
        <v>5499.9</v>
      </c>
      <c r="I454" s="5">
        <v>3574.66032</v>
      </c>
      <c r="J454" s="5">
        <f t="shared" si="26"/>
        <v>64.995005727376864</v>
      </c>
      <c r="K454" s="5">
        <v>7089.9893499999998</v>
      </c>
      <c r="L454" s="5">
        <f t="shared" si="27"/>
        <v>50.418415931753124</v>
      </c>
      <c r="M454" s="5">
        <v>403.37872000000016</v>
      </c>
    </row>
    <row r="455" spans="1:13" ht="114.75" x14ac:dyDescent="0.2">
      <c r="A455" s="4" t="s">
        <v>116</v>
      </c>
      <c r="B455" s="4" t="s">
        <v>910</v>
      </c>
      <c r="C455" s="5">
        <v>5650.4</v>
      </c>
      <c r="D455" s="5">
        <v>5002.0041099999999</v>
      </c>
      <c r="E455" s="5">
        <f t="shared" ref="E455:E518" si="28">IF(C455=0," ",IF(D455/C455*100&gt;200,"свыше 200",IF(D455/C455&gt;0,D455/C455*100,"")))</f>
        <v>88.524778953702395</v>
      </c>
      <c r="F455" s="5">
        <v>5254.9</v>
      </c>
      <c r="G455" s="5">
        <f t="shared" ref="G455:G518" si="29">IF(F455=0," ",IF(D455/F455*100&gt;200,"свыше 200",IF(D455/F455&gt;0,D455/F455*100,"")))</f>
        <v>95.187427163219098</v>
      </c>
      <c r="H455" s="5">
        <v>5650.4</v>
      </c>
      <c r="I455" s="5">
        <v>5002.0041099999999</v>
      </c>
      <c r="J455" s="5">
        <f t="shared" si="26"/>
        <v>88.524778953702395</v>
      </c>
      <c r="K455" s="5">
        <v>5254.9</v>
      </c>
      <c r="L455" s="5">
        <f t="shared" si="27"/>
        <v>95.187427163219098</v>
      </c>
      <c r="M455" s="5"/>
    </row>
    <row r="456" spans="1:13" ht="127.5" x14ac:dyDescent="0.2">
      <c r="A456" s="4" t="s">
        <v>385</v>
      </c>
      <c r="B456" s="4" t="s">
        <v>1040</v>
      </c>
      <c r="C456" s="5">
        <v>5650.4</v>
      </c>
      <c r="D456" s="5">
        <v>5002.0041099999999</v>
      </c>
      <c r="E456" s="5">
        <f t="shared" si="28"/>
        <v>88.524778953702395</v>
      </c>
      <c r="F456" s="5">
        <v>5254.9</v>
      </c>
      <c r="G456" s="5">
        <f t="shared" si="29"/>
        <v>95.187427163219098</v>
      </c>
      <c r="H456" s="5">
        <v>5650.4</v>
      </c>
      <c r="I456" s="5">
        <v>5002.0041099999999</v>
      </c>
      <c r="J456" s="5">
        <f t="shared" si="26"/>
        <v>88.524778953702395</v>
      </c>
      <c r="K456" s="5">
        <v>5254.9</v>
      </c>
      <c r="L456" s="5">
        <f t="shared" si="27"/>
        <v>95.187427163219098</v>
      </c>
      <c r="M456" s="5"/>
    </row>
    <row r="457" spans="1:13" ht="89.25" x14ac:dyDescent="0.2">
      <c r="A457" s="4" t="s">
        <v>201</v>
      </c>
      <c r="B457" s="4" t="s">
        <v>858</v>
      </c>
      <c r="C457" s="5">
        <v>7407.5</v>
      </c>
      <c r="D457" s="5">
        <v>2804.5864000000001</v>
      </c>
      <c r="E457" s="5">
        <f t="shared" si="28"/>
        <v>37.861443131960854</v>
      </c>
      <c r="F457" s="5">
        <v>1514.8457100000001</v>
      </c>
      <c r="G457" s="5">
        <f t="shared" si="29"/>
        <v>185.14006947941911</v>
      </c>
      <c r="H457" s="5">
        <v>7407.5</v>
      </c>
      <c r="I457" s="5">
        <v>2804.5864000000001</v>
      </c>
      <c r="J457" s="5">
        <f t="shared" ref="J457:J520" si="30">IF(H457=0," ",IF(I457/H457*100&gt;200,"свыше 200",IF(I457/H457&gt;0,I457/H457*100,"")))</f>
        <v>37.861443131960854</v>
      </c>
      <c r="K457" s="5">
        <v>1514.8457100000001</v>
      </c>
      <c r="L457" s="5">
        <f t="shared" ref="L457:L520" si="31">IF(K457=0," ",IF(I457/K457*100&gt;200,"свыше 200",IF(I457/K457&gt;0,I457/K457*100,"")))</f>
        <v>185.14006947941911</v>
      </c>
      <c r="M457" s="5">
        <v>1248.1561100000001</v>
      </c>
    </row>
    <row r="458" spans="1:13" ht="114.75" x14ac:dyDescent="0.2">
      <c r="A458" s="4" t="s">
        <v>1062</v>
      </c>
      <c r="B458" s="4" t="s">
        <v>220</v>
      </c>
      <c r="C458" s="5">
        <v>7407.5</v>
      </c>
      <c r="D458" s="5">
        <v>2804.5864000000001</v>
      </c>
      <c r="E458" s="5">
        <f t="shared" si="28"/>
        <v>37.861443131960854</v>
      </c>
      <c r="F458" s="5">
        <v>1514.8457100000001</v>
      </c>
      <c r="G458" s="5">
        <f t="shared" si="29"/>
        <v>185.14006947941911</v>
      </c>
      <c r="H458" s="5">
        <v>7407.5</v>
      </c>
      <c r="I458" s="5">
        <v>2804.5864000000001</v>
      </c>
      <c r="J458" s="5">
        <f t="shared" si="30"/>
        <v>37.861443131960854</v>
      </c>
      <c r="K458" s="5">
        <v>1514.8457100000001</v>
      </c>
      <c r="L458" s="5">
        <f t="shared" si="31"/>
        <v>185.14006947941911</v>
      </c>
      <c r="M458" s="5">
        <v>1248.1561100000001</v>
      </c>
    </row>
    <row r="459" spans="1:13" ht="51" x14ac:dyDescent="0.2">
      <c r="A459" s="4" t="s">
        <v>179</v>
      </c>
      <c r="B459" s="4" t="s">
        <v>514</v>
      </c>
      <c r="C459" s="5">
        <v>42511.6</v>
      </c>
      <c r="D459" s="5">
        <v>34477.799650000001</v>
      </c>
      <c r="E459" s="5">
        <f t="shared" si="28"/>
        <v>81.102098368445326</v>
      </c>
      <c r="F459" s="5">
        <v>19404.400870000001</v>
      </c>
      <c r="G459" s="5">
        <f t="shared" si="29"/>
        <v>177.68031015739371</v>
      </c>
      <c r="H459" s="5">
        <v>42511.6</v>
      </c>
      <c r="I459" s="5">
        <v>34477.799650000001</v>
      </c>
      <c r="J459" s="5">
        <f t="shared" si="30"/>
        <v>81.102098368445326</v>
      </c>
      <c r="K459" s="5">
        <v>19404.400870000001</v>
      </c>
      <c r="L459" s="5">
        <f t="shared" si="31"/>
        <v>177.68031015739371</v>
      </c>
      <c r="M459" s="5">
        <v>5485.9540400000005</v>
      </c>
    </row>
    <row r="460" spans="1:13" ht="76.5" x14ac:dyDescent="0.2">
      <c r="A460" s="4" t="s">
        <v>465</v>
      </c>
      <c r="B460" s="4" t="s">
        <v>577</v>
      </c>
      <c r="C460" s="5">
        <v>42511.6</v>
      </c>
      <c r="D460" s="5">
        <v>34477.799650000001</v>
      </c>
      <c r="E460" s="5">
        <f t="shared" si="28"/>
        <v>81.102098368445326</v>
      </c>
      <c r="F460" s="5">
        <v>19404.400870000001</v>
      </c>
      <c r="G460" s="5">
        <f t="shared" si="29"/>
        <v>177.68031015739371</v>
      </c>
      <c r="H460" s="5">
        <v>42511.6</v>
      </c>
      <c r="I460" s="5">
        <v>34477.799650000001</v>
      </c>
      <c r="J460" s="5">
        <f t="shared" si="30"/>
        <v>81.102098368445326</v>
      </c>
      <c r="K460" s="5">
        <v>19404.400870000001</v>
      </c>
      <c r="L460" s="5">
        <f t="shared" si="31"/>
        <v>177.68031015739371</v>
      </c>
      <c r="M460" s="5">
        <v>5485.9540400000005</v>
      </c>
    </row>
    <row r="461" spans="1:13" ht="38.25" x14ac:dyDescent="0.2">
      <c r="A461" s="4" t="s">
        <v>519</v>
      </c>
      <c r="B461" s="4" t="s">
        <v>763</v>
      </c>
      <c r="C461" s="5">
        <v>838.6</v>
      </c>
      <c r="D461" s="5"/>
      <c r="E461" s="5" t="str">
        <f t="shared" si="28"/>
        <v/>
      </c>
      <c r="F461" s="5"/>
      <c r="G461" s="5" t="str">
        <f t="shared" si="29"/>
        <v xml:space="preserve"> </v>
      </c>
      <c r="H461" s="5">
        <v>838.6</v>
      </c>
      <c r="I461" s="5"/>
      <c r="J461" s="5" t="str">
        <f t="shared" si="30"/>
        <v/>
      </c>
      <c r="K461" s="5"/>
      <c r="L461" s="5" t="str">
        <f t="shared" si="31"/>
        <v xml:space="preserve"> </v>
      </c>
      <c r="M461" s="5"/>
    </row>
    <row r="462" spans="1:13" ht="63.75" x14ac:dyDescent="0.2">
      <c r="A462" s="4" t="s">
        <v>1302</v>
      </c>
      <c r="B462" s="4" t="s">
        <v>262</v>
      </c>
      <c r="C462" s="5">
        <v>838.6</v>
      </c>
      <c r="D462" s="5"/>
      <c r="E462" s="5" t="str">
        <f t="shared" si="28"/>
        <v/>
      </c>
      <c r="F462" s="5"/>
      <c r="G462" s="5" t="str">
        <f t="shared" si="29"/>
        <v xml:space="preserve"> </v>
      </c>
      <c r="H462" s="5">
        <v>838.6</v>
      </c>
      <c r="I462" s="5"/>
      <c r="J462" s="5" t="str">
        <f t="shared" si="30"/>
        <v/>
      </c>
      <c r="K462" s="5"/>
      <c r="L462" s="5" t="str">
        <f t="shared" si="31"/>
        <v xml:space="preserve"> </v>
      </c>
      <c r="M462" s="5"/>
    </row>
    <row r="463" spans="1:13" ht="51" x14ac:dyDescent="0.2">
      <c r="A463" s="4" t="s">
        <v>1132</v>
      </c>
      <c r="B463" s="4" t="s">
        <v>1276</v>
      </c>
      <c r="C463" s="5">
        <v>21550</v>
      </c>
      <c r="D463" s="5">
        <v>18267.870579999999</v>
      </c>
      <c r="E463" s="5">
        <f t="shared" si="28"/>
        <v>84.769701067285368</v>
      </c>
      <c r="F463" s="5"/>
      <c r="G463" s="5" t="str">
        <f t="shared" si="29"/>
        <v xml:space="preserve"> </v>
      </c>
      <c r="H463" s="5">
        <v>21550</v>
      </c>
      <c r="I463" s="5">
        <v>18267.870579999999</v>
      </c>
      <c r="J463" s="5">
        <f t="shared" si="30"/>
        <v>84.769701067285368</v>
      </c>
      <c r="K463" s="5"/>
      <c r="L463" s="5" t="str">
        <f t="shared" si="31"/>
        <v xml:space="preserve"> </v>
      </c>
      <c r="M463" s="5">
        <v>8805.3260899999987</v>
      </c>
    </row>
    <row r="464" spans="1:13" ht="76.5" x14ac:dyDescent="0.2">
      <c r="A464" s="4" t="s">
        <v>57</v>
      </c>
      <c r="B464" s="4" t="s">
        <v>542</v>
      </c>
      <c r="C464" s="5">
        <v>21550</v>
      </c>
      <c r="D464" s="5">
        <v>18267.870579999999</v>
      </c>
      <c r="E464" s="5">
        <f t="shared" si="28"/>
        <v>84.769701067285368</v>
      </c>
      <c r="F464" s="5"/>
      <c r="G464" s="5" t="str">
        <f t="shared" si="29"/>
        <v xml:space="preserve"> </v>
      </c>
      <c r="H464" s="5">
        <v>21550</v>
      </c>
      <c r="I464" s="5">
        <v>18267.870579999999</v>
      </c>
      <c r="J464" s="5">
        <f t="shared" si="30"/>
        <v>84.769701067285368</v>
      </c>
      <c r="K464" s="5"/>
      <c r="L464" s="5" t="str">
        <f t="shared" si="31"/>
        <v xml:space="preserve"> </v>
      </c>
      <c r="M464" s="5">
        <v>8805.3260899999987</v>
      </c>
    </row>
    <row r="465" spans="1:13" ht="76.5" x14ac:dyDescent="0.2">
      <c r="A465" s="4" t="s">
        <v>1335</v>
      </c>
      <c r="B465" s="4" t="s">
        <v>825</v>
      </c>
      <c r="C465" s="5"/>
      <c r="D465" s="5"/>
      <c r="E465" s="5" t="str">
        <f t="shared" si="28"/>
        <v xml:space="preserve"> </v>
      </c>
      <c r="F465" s="5">
        <v>1471.39048</v>
      </c>
      <c r="G465" s="5" t="str">
        <f t="shared" si="29"/>
        <v/>
      </c>
      <c r="H465" s="5"/>
      <c r="I465" s="5"/>
      <c r="J465" s="5" t="str">
        <f t="shared" si="30"/>
        <v xml:space="preserve"> </v>
      </c>
      <c r="K465" s="5">
        <v>1471.39048</v>
      </c>
      <c r="L465" s="5" t="str">
        <f t="shared" si="31"/>
        <v/>
      </c>
      <c r="M465" s="5"/>
    </row>
    <row r="466" spans="1:13" ht="102" x14ac:dyDescent="0.2">
      <c r="A466" s="4" t="s">
        <v>1336</v>
      </c>
      <c r="B466" s="4" t="s">
        <v>662</v>
      </c>
      <c r="C466" s="5"/>
      <c r="D466" s="5"/>
      <c r="E466" s="5" t="str">
        <f t="shared" si="28"/>
        <v xml:space="preserve"> </v>
      </c>
      <c r="F466" s="5">
        <v>1471.39048</v>
      </c>
      <c r="G466" s="5" t="str">
        <f t="shared" si="29"/>
        <v/>
      </c>
      <c r="H466" s="5"/>
      <c r="I466" s="5"/>
      <c r="J466" s="5" t="str">
        <f t="shared" si="30"/>
        <v xml:space="preserve"> </v>
      </c>
      <c r="K466" s="5">
        <v>1471.39048</v>
      </c>
      <c r="L466" s="5" t="str">
        <f t="shared" si="31"/>
        <v/>
      </c>
      <c r="M466" s="5"/>
    </row>
    <row r="467" spans="1:13" ht="63.75" x14ac:dyDescent="0.2">
      <c r="A467" s="4" t="s">
        <v>421</v>
      </c>
      <c r="B467" s="4" t="s">
        <v>46</v>
      </c>
      <c r="C467" s="5">
        <v>14400</v>
      </c>
      <c r="D467" s="5">
        <v>14400</v>
      </c>
      <c r="E467" s="5">
        <f t="shared" si="28"/>
        <v>100</v>
      </c>
      <c r="F467" s="5">
        <v>2475.3107</v>
      </c>
      <c r="G467" s="5" t="str">
        <f t="shared" si="29"/>
        <v>свыше 200</v>
      </c>
      <c r="H467" s="5">
        <v>14400</v>
      </c>
      <c r="I467" s="5">
        <v>14400</v>
      </c>
      <c r="J467" s="5">
        <f t="shared" si="30"/>
        <v>100</v>
      </c>
      <c r="K467" s="5">
        <v>2475.3107</v>
      </c>
      <c r="L467" s="5" t="str">
        <f t="shared" si="31"/>
        <v>свыше 200</v>
      </c>
      <c r="M467" s="5">
        <v>4108.5911899999992</v>
      </c>
    </row>
    <row r="468" spans="1:13" ht="76.5" x14ac:dyDescent="0.2">
      <c r="A468" s="4" t="s">
        <v>718</v>
      </c>
      <c r="B468" s="4" t="s">
        <v>849</v>
      </c>
      <c r="C468" s="5">
        <v>14400</v>
      </c>
      <c r="D468" s="5">
        <v>14400</v>
      </c>
      <c r="E468" s="5">
        <f t="shared" si="28"/>
        <v>100</v>
      </c>
      <c r="F468" s="5">
        <v>2475.3107</v>
      </c>
      <c r="G468" s="5" t="str">
        <f t="shared" si="29"/>
        <v>свыше 200</v>
      </c>
      <c r="H468" s="5">
        <v>14400</v>
      </c>
      <c r="I468" s="5">
        <v>14400</v>
      </c>
      <c r="J468" s="5">
        <f t="shared" si="30"/>
        <v>100</v>
      </c>
      <c r="K468" s="5">
        <v>2475.3107</v>
      </c>
      <c r="L468" s="5" t="str">
        <f t="shared" si="31"/>
        <v>свыше 200</v>
      </c>
      <c r="M468" s="5">
        <v>4108.5911899999992</v>
      </c>
    </row>
    <row r="469" spans="1:13" ht="38.25" x14ac:dyDescent="0.2">
      <c r="A469" s="4" t="s">
        <v>1168</v>
      </c>
      <c r="B469" s="4" t="s">
        <v>1279</v>
      </c>
      <c r="C469" s="5">
        <v>68096.5</v>
      </c>
      <c r="D469" s="5">
        <v>37782.952190000004</v>
      </c>
      <c r="E469" s="5">
        <f t="shared" si="28"/>
        <v>55.484426057139501</v>
      </c>
      <c r="F469" s="5">
        <v>5324.8192900000004</v>
      </c>
      <c r="G469" s="5" t="str">
        <f t="shared" si="29"/>
        <v>свыше 200</v>
      </c>
      <c r="H469" s="5">
        <v>68096.5</v>
      </c>
      <c r="I469" s="5">
        <v>37782.952190000004</v>
      </c>
      <c r="J469" s="5">
        <f t="shared" si="30"/>
        <v>55.484426057139501</v>
      </c>
      <c r="K469" s="5">
        <v>5324.8192900000004</v>
      </c>
      <c r="L469" s="5" t="str">
        <f t="shared" si="31"/>
        <v>свыше 200</v>
      </c>
      <c r="M469" s="5">
        <v>7785.1150700000035</v>
      </c>
    </row>
    <row r="470" spans="1:13" ht="51" x14ac:dyDescent="0.2">
      <c r="A470" s="4" t="s">
        <v>680</v>
      </c>
      <c r="B470" s="4" t="s">
        <v>1111</v>
      </c>
      <c r="C470" s="5">
        <v>68096.5</v>
      </c>
      <c r="D470" s="5">
        <v>37782.952190000004</v>
      </c>
      <c r="E470" s="5">
        <f t="shared" si="28"/>
        <v>55.484426057139501</v>
      </c>
      <c r="F470" s="5">
        <v>5324.8192900000004</v>
      </c>
      <c r="G470" s="5" t="str">
        <f t="shared" si="29"/>
        <v>свыше 200</v>
      </c>
      <c r="H470" s="5">
        <v>68096.5</v>
      </c>
      <c r="I470" s="5">
        <v>37782.952190000004</v>
      </c>
      <c r="J470" s="5">
        <f t="shared" si="30"/>
        <v>55.484426057139501</v>
      </c>
      <c r="K470" s="5">
        <v>5324.8192900000004</v>
      </c>
      <c r="L470" s="5" t="str">
        <f t="shared" si="31"/>
        <v>свыше 200</v>
      </c>
      <c r="M470" s="5">
        <v>7785.1150700000035</v>
      </c>
    </row>
    <row r="471" spans="1:13" ht="89.25" x14ac:dyDescent="0.2">
      <c r="A471" s="4" t="s">
        <v>821</v>
      </c>
      <c r="B471" s="4" t="s">
        <v>62</v>
      </c>
      <c r="C471" s="5">
        <v>321628.40000000002</v>
      </c>
      <c r="D471" s="5">
        <v>167746.51907000001</v>
      </c>
      <c r="E471" s="5">
        <f t="shared" si="28"/>
        <v>52.155381511707297</v>
      </c>
      <c r="F471" s="5">
        <v>26739.634460000001</v>
      </c>
      <c r="G471" s="5" t="str">
        <f t="shared" si="29"/>
        <v>свыше 200</v>
      </c>
      <c r="H471" s="5">
        <v>321628.40000000002</v>
      </c>
      <c r="I471" s="5">
        <v>167746.51907000001</v>
      </c>
      <c r="J471" s="5">
        <f t="shared" si="30"/>
        <v>52.155381511707297</v>
      </c>
      <c r="K471" s="5">
        <v>26739.634460000001</v>
      </c>
      <c r="L471" s="5" t="str">
        <f t="shared" si="31"/>
        <v>свыше 200</v>
      </c>
      <c r="M471" s="5">
        <v>73309.227810000011</v>
      </c>
    </row>
    <row r="472" spans="1:13" ht="102" x14ac:dyDescent="0.2">
      <c r="A472" s="4" t="s">
        <v>267</v>
      </c>
      <c r="B472" s="4" t="s">
        <v>1128</v>
      </c>
      <c r="C472" s="5">
        <v>321628.40000000002</v>
      </c>
      <c r="D472" s="5">
        <v>167746.51907000001</v>
      </c>
      <c r="E472" s="5">
        <f t="shared" si="28"/>
        <v>52.155381511707297</v>
      </c>
      <c r="F472" s="5">
        <v>26739.634460000001</v>
      </c>
      <c r="G472" s="5" t="str">
        <f t="shared" si="29"/>
        <v>свыше 200</v>
      </c>
      <c r="H472" s="5">
        <v>321628.40000000002</v>
      </c>
      <c r="I472" s="5">
        <v>167746.51907000001</v>
      </c>
      <c r="J472" s="5">
        <f t="shared" si="30"/>
        <v>52.155381511707297</v>
      </c>
      <c r="K472" s="5">
        <v>26739.634460000001</v>
      </c>
      <c r="L472" s="5" t="str">
        <f t="shared" si="31"/>
        <v>свыше 200</v>
      </c>
      <c r="M472" s="5">
        <v>73309.227810000011</v>
      </c>
    </row>
    <row r="473" spans="1:13" ht="127.5" x14ac:dyDescent="0.2">
      <c r="A473" s="4" t="s">
        <v>21</v>
      </c>
      <c r="B473" s="4" t="s">
        <v>1309</v>
      </c>
      <c r="C473" s="5">
        <v>170271.4</v>
      </c>
      <c r="D473" s="5">
        <v>152810.68891999999</v>
      </c>
      <c r="E473" s="5">
        <f t="shared" si="28"/>
        <v>89.745364705992898</v>
      </c>
      <c r="F473" s="5">
        <v>33092.199999999997</v>
      </c>
      <c r="G473" s="5" t="str">
        <f t="shared" si="29"/>
        <v>свыше 200</v>
      </c>
      <c r="H473" s="5">
        <v>170271.4</v>
      </c>
      <c r="I473" s="5">
        <v>152810.68891999999</v>
      </c>
      <c r="J473" s="5">
        <f t="shared" si="30"/>
        <v>89.745364705992898</v>
      </c>
      <c r="K473" s="5">
        <v>33092.199999999997</v>
      </c>
      <c r="L473" s="5" t="str">
        <f t="shared" si="31"/>
        <v>свыше 200</v>
      </c>
      <c r="M473" s="5">
        <v>3484.2999999999884</v>
      </c>
    </row>
    <row r="474" spans="1:13" ht="153" x14ac:dyDescent="0.2">
      <c r="A474" s="4" t="s">
        <v>299</v>
      </c>
      <c r="B474" s="4" t="s">
        <v>574</v>
      </c>
      <c r="C474" s="5">
        <v>170271.4</v>
      </c>
      <c r="D474" s="5">
        <v>152810.68891999999</v>
      </c>
      <c r="E474" s="5">
        <f t="shared" si="28"/>
        <v>89.745364705992898</v>
      </c>
      <c r="F474" s="5">
        <v>33092.199999999997</v>
      </c>
      <c r="G474" s="5" t="str">
        <f t="shared" si="29"/>
        <v>свыше 200</v>
      </c>
      <c r="H474" s="5">
        <v>170271.4</v>
      </c>
      <c r="I474" s="5">
        <v>152810.68891999999</v>
      </c>
      <c r="J474" s="5">
        <f t="shared" si="30"/>
        <v>89.745364705992898</v>
      </c>
      <c r="K474" s="5">
        <v>33092.199999999997</v>
      </c>
      <c r="L474" s="5" t="str">
        <f t="shared" si="31"/>
        <v>свыше 200</v>
      </c>
      <c r="M474" s="5">
        <v>3484.2999999999884</v>
      </c>
    </row>
    <row r="475" spans="1:13" ht="191.25" x14ac:dyDescent="0.2">
      <c r="A475" s="4" t="s">
        <v>1185</v>
      </c>
      <c r="B475" s="4" t="s">
        <v>536</v>
      </c>
      <c r="C475" s="5">
        <v>2906.9</v>
      </c>
      <c r="D475" s="5">
        <v>2306.8991999999998</v>
      </c>
      <c r="E475" s="5">
        <f t="shared" si="28"/>
        <v>79.35942756888781</v>
      </c>
      <c r="F475" s="5"/>
      <c r="G475" s="5" t="str">
        <f t="shared" si="29"/>
        <v xml:space="preserve"> </v>
      </c>
      <c r="H475" s="5">
        <v>2906.9</v>
      </c>
      <c r="I475" s="5">
        <v>2306.8991999999998</v>
      </c>
      <c r="J475" s="5">
        <f t="shared" si="30"/>
        <v>79.35942756888781</v>
      </c>
      <c r="K475" s="5"/>
      <c r="L475" s="5" t="str">
        <f t="shared" si="31"/>
        <v xml:space="preserve"> </v>
      </c>
      <c r="M475" s="5"/>
    </row>
    <row r="476" spans="1:13" ht="140.25" x14ac:dyDescent="0.2">
      <c r="A476" s="4" t="s">
        <v>1337</v>
      </c>
      <c r="B476" s="4" t="s">
        <v>486</v>
      </c>
      <c r="C476" s="5"/>
      <c r="D476" s="5"/>
      <c r="E476" s="5" t="str">
        <f t="shared" si="28"/>
        <v xml:space="preserve"> </v>
      </c>
      <c r="F476" s="5">
        <v>70.084800000000001</v>
      </c>
      <c r="G476" s="5" t="str">
        <f t="shared" si="29"/>
        <v/>
      </c>
      <c r="H476" s="5"/>
      <c r="I476" s="5"/>
      <c r="J476" s="5" t="str">
        <f t="shared" si="30"/>
        <v xml:space="preserve"> </v>
      </c>
      <c r="K476" s="5">
        <v>70.084800000000001</v>
      </c>
      <c r="L476" s="5" t="str">
        <f t="shared" si="31"/>
        <v/>
      </c>
      <c r="M476" s="5"/>
    </row>
    <row r="477" spans="1:13" ht="153" x14ac:dyDescent="0.2">
      <c r="A477" s="4" t="s">
        <v>1338</v>
      </c>
      <c r="B477" s="4" t="s">
        <v>1165</v>
      </c>
      <c r="C477" s="5"/>
      <c r="D477" s="5"/>
      <c r="E477" s="5" t="str">
        <f t="shared" si="28"/>
        <v xml:space="preserve"> </v>
      </c>
      <c r="F477" s="5">
        <v>70.084800000000001</v>
      </c>
      <c r="G477" s="5" t="str">
        <f t="shared" si="29"/>
        <v/>
      </c>
      <c r="H477" s="5"/>
      <c r="I477" s="5"/>
      <c r="J477" s="5" t="str">
        <f t="shared" si="30"/>
        <v xml:space="preserve"> </v>
      </c>
      <c r="K477" s="5">
        <v>70.084800000000001</v>
      </c>
      <c r="L477" s="5" t="str">
        <f t="shared" si="31"/>
        <v/>
      </c>
      <c r="M477" s="5"/>
    </row>
    <row r="478" spans="1:13" ht="242.25" x14ac:dyDescent="0.2">
      <c r="A478" s="4" t="s">
        <v>459</v>
      </c>
      <c r="B478" s="4" t="s">
        <v>547</v>
      </c>
      <c r="C478" s="5">
        <v>6890.7</v>
      </c>
      <c r="D478" s="5">
        <v>5747.8936999999996</v>
      </c>
      <c r="E478" s="5">
        <f t="shared" si="28"/>
        <v>83.415236478151712</v>
      </c>
      <c r="F478" s="5"/>
      <c r="G478" s="5" t="str">
        <f t="shared" si="29"/>
        <v xml:space="preserve"> </v>
      </c>
      <c r="H478" s="5">
        <v>6890.7</v>
      </c>
      <c r="I478" s="5">
        <v>5747.8936999999996</v>
      </c>
      <c r="J478" s="5">
        <f t="shared" si="30"/>
        <v>83.415236478151712</v>
      </c>
      <c r="K478" s="5"/>
      <c r="L478" s="5" t="str">
        <f t="shared" si="31"/>
        <v xml:space="preserve"> </v>
      </c>
      <c r="M478" s="5">
        <v>940.00026999999955</v>
      </c>
    </row>
    <row r="479" spans="1:13" ht="89.25" x14ac:dyDescent="0.2">
      <c r="A479" s="4" t="s">
        <v>759</v>
      </c>
      <c r="B479" s="4" t="s">
        <v>432</v>
      </c>
      <c r="C479" s="5">
        <v>48672</v>
      </c>
      <c r="D479" s="5">
        <v>47672</v>
      </c>
      <c r="E479" s="5">
        <f t="shared" si="28"/>
        <v>97.945430637738326</v>
      </c>
      <c r="F479" s="5">
        <v>75724.2</v>
      </c>
      <c r="G479" s="5">
        <f t="shared" si="29"/>
        <v>62.954775355830769</v>
      </c>
      <c r="H479" s="5">
        <v>48672</v>
      </c>
      <c r="I479" s="5">
        <v>47672</v>
      </c>
      <c r="J479" s="5">
        <f t="shared" si="30"/>
        <v>97.945430637738326</v>
      </c>
      <c r="K479" s="5">
        <v>75724.2</v>
      </c>
      <c r="L479" s="5">
        <f t="shared" si="31"/>
        <v>62.954775355830769</v>
      </c>
      <c r="M479" s="5"/>
    </row>
    <row r="480" spans="1:13" ht="63.75" x14ac:dyDescent="0.2">
      <c r="A480" s="4" t="s">
        <v>48</v>
      </c>
      <c r="B480" s="4" t="s">
        <v>1194</v>
      </c>
      <c r="C480" s="5">
        <v>81220.2</v>
      </c>
      <c r="D480" s="5">
        <v>81220.2</v>
      </c>
      <c r="E480" s="5">
        <f t="shared" si="28"/>
        <v>100</v>
      </c>
      <c r="F480" s="5">
        <v>87740.5</v>
      </c>
      <c r="G480" s="5">
        <f t="shared" si="29"/>
        <v>92.568654156290421</v>
      </c>
      <c r="H480" s="5">
        <v>81220.2</v>
      </c>
      <c r="I480" s="5">
        <v>81220.2</v>
      </c>
      <c r="J480" s="5">
        <f t="shared" si="30"/>
        <v>100</v>
      </c>
      <c r="K480" s="5">
        <v>87740.5</v>
      </c>
      <c r="L480" s="5">
        <f t="shared" si="31"/>
        <v>92.568654156290421</v>
      </c>
      <c r="M480" s="5"/>
    </row>
    <row r="481" spans="1:13" ht="114.75" x14ac:dyDescent="0.2">
      <c r="A481" s="4" t="s">
        <v>152</v>
      </c>
      <c r="B481" s="4" t="s">
        <v>711</v>
      </c>
      <c r="C481" s="5">
        <v>106107.5</v>
      </c>
      <c r="D481" s="5">
        <v>95694.613719999994</v>
      </c>
      <c r="E481" s="5">
        <f t="shared" si="28"/>
        <v>90.186474773225257</v>
      </c>
      <c r="F481" s="5">
        <v>92987.245129999996</v>
      </c>
      <c r="G481" s="5">
        <f t="shared" si="29"/>
        <v>102.91154833785536</v>
      </c>
      <c r="H481" s="5">
        <v>106107.5</v>
      </c>
      <c r="I481" s="5">
        <v>95694.613719999994</v>
      </c>
      <c r="J481" s="5">
        <f t="shared" si="30"/>
        <v>90.186474773225257</v>
      </c>
      <c r="K481" s="5">
        <v>92987.245129999996</v>
      </c>
      <c r="L481" s="5">
        <f t="shared" si="31"/>
        <v>102.91154833785536</v>
      </c>
      <c r="M481" s="5">
        <v>7447.3793799999985</v>
      </c>
    </row>
    <row r="482" spans="1:13" ht="102" x14ac:dyDescent="0.2">
      <c r="A482" s="4" t="s">
        <v>1339</v>
      </c>
      <c r="B482" s="4" t="s">
        <v>313</v>
      </c>
      <c r="C482" s="5"/>
      <c r="D482" s="5"/>
      <c r="E482" s="5" t="str">
        <f t="shared" si="28"/>
        <v xml:space="preserve"> </v>
      </c>
      <c r="F482" s="5">
        <v>14000</v>
      </c>
      <c r="G482" s="5" t="str">
        <f t="shared" si="29"/>
        <v/>
      </c>
      <c r="H482" s="5"/>
      <c r="I482" s="5"/>
      <c r="J482" s="5" t="str">
        <f t="shared" si="30"/>
        <v xml:space="preserve"> </v>
      </c>
      <c r="K482" s="5">
        <v>14000</v>
      </c>
      <c r="L482" s="5" t="str">
        <f t="shared" si="31"/>
        <v/>
      </c>
      <c r="M482" s="5"/>
    </row>
    <row r="483" spans="1:13" ht="63.75" x14ac:dyDescent="0.2">
      <c r="A483" s="4" t="s">
        <v>839</v>
      </c>
      <c r="B483" s="4" t="s">
        <v>1320</v>
      </c>
      <c r="C483" s="5">
        <v>351305.8</v>
      </c>
      <c r="D483" s="5">
        <v>103020.80402</v>
      </c>
      <c r="E483" s="5">
        <f t="shared" si="28"/>
        <v>29.32510764695601</v>
      </c>
      <c r="F483" s="5">
        <v>70930.374450000003</v>
      </c>
      <c r="G483" s="5">
        <f t="shared" si="29"/>
        <v>145.24215446320682</v>
      </c>
      <c r="H483" s="5">
        <v>351305.8</v>
      </c>
      <c r="I483" s="5">
        <v>103020.80402</v>
      </c>
      <c r="J483" s="5">
        <f t="shared" si="30"/>
        <v>29.32510764695601</v>
      </c>
      <c r="K483" s="5">
        <v>70930.374450000003</v>
      </c>
      <c r="L483" s="5">
        <f t="shared" si="31"/>
        <v>145.24215446320682</v>
      </c>
      <c r="M483" s="5">
        <v>74461.563529999999</v>
      </c>
    </row>
    <row r="484" spans="1:13" ht="76.5" x14ac:dyDescent="0.2">
      <c r="A484" s="4" t="s">
        <v>287</v>
      </c>
      <c r="B484" s="4" t="s">
        <v>320</v>
      </c>
      <c r="C484" s="5">
        <v>351305.8</v>
      </c>
      <c r="D484" s="5">
        <v>103020.80402</v>
      </c>
      <c r="E484" s="5">
        <f t="shared" si="28"/>
        <v>29.32510764695601</v>
      </c>
      <c r="F484" s="5">
        <v>70930.374450000003</v>
      </c>
      <c r="G484" s="5">
        <f t="shared" si="29"/>
        <v>145.24215446320682</v>
      </c>
      <c r="H484" s="5">
        <v>351305.8</v>
      </c>
      <c r="I484" s="5">
        <v>103020.80402</v>
      </c>
      <c r="J484" s="5">
        <f t="shared" si="30"/>
        <v>29.32510764695601</v>
      </c>
      <c r="K484" s="5">
        <v>70930.374450000003</v>
      </c>
      <c r="L484" s="5">
        <f t="shared" si="31"/>
        <v>145.24215446320682</v>
      </c>
      <c r="M484" s="5">
        <v>74461.563529999999</v>
      </c>
    </row>
    <row r="485" spans="1:13" ht="63.75" x14ac:dyDescent="0.2">
      <c r="A485" s="4" t="s">
        <v>1340</v>
      </c>
      <c r="B485" s="4" t="s">
        <v>243</v>
      </c>
      <c r="C485" s="5"/>
      <c r="D485" s="5"/>
      <c r="E485" s="5" t="str">
        <f t="shared" si="28"/>
        <v xml:space="preserve"> </v>
      </c>
      <c r="F485" s="5">
        <v>6307.8539899999996</v>
      </c>
      <c r="G485" s="5" t="str">
        <f t="shared" si="29"/>
        <v/>
      </c>
      <c r="H485" s="5"/>
      <c r="I485" s="5"/>
      <c r="J485" s="5" t="str">
        <f t="shared" si="30"/>
        <v xml:space="preserve"> </v>
      </c>
      <c r="K485" s="5">
        <v>6307.8539899999996</v>
      </c>
      <c r="L485" s="5" t="str">
        <f t="shared" si="31"/>
        <v/>
      </c>
      <c r="M485" s="5"/>
    </row>
    <row r="486" spans="1:13" ht="76.5" x14ac:dyDescent="0.2">
      <c r="A486" s="4" t="s">
        <v>1341</v>
      </c>
      <c r="B486" s="4" t="s">
        <v>256</v>
      </c>
      <c r="C486" s="5"/>
      <c r="D486" s="5"/>
      <c r="E486" s="5" t="str">
        <f t="shared" si="28"/>
        <v xml:space="preserve"> </v>
      </c>
      <c r="F486" s="5">
        <v>6307.8539899999996</v>
      </c>
      <c r="G486" s="5" t="str">
        <f t="shared" si="29"/>
        <v/>
      </c>
      <c r="H486" s="5"/>
      <c r="I486" s="5"/>
      <c r="J486" s="5" t="str">
        <f t="shared" si="30"/>
        <v xml:space="preserve"> </v>
      </c>
      <c r="K486" s="5">
        <v>6307.8539899999996</v>
      </c>
      <c r="L486" s="5" t="str">
        <f t="shared" si="31"/>
        <v/>
      </c>
      <c r="M486" s="5"/>
    </row>
    <row r="487" spans="1:13" ht="51" x14ac:dyDescent="0.2">
      <c r="A487" s="4" t="s">
        <v>406</v>
      </c>
      <c r="B487" s="4" t="s">
        <v>159</v>
      </c>
      <c r="C487" s="5">
        <v>22059.8</v>
      </c>
      <c r="D487" s="5">
        <v>21294.472900000001</v>
      </c>
      <c r="E487" s="5">
        <f t="shared" si="28"/>
        <v>96.530670722309367</v>
      </c>
      <c r="F487" s="5">
        <v>14374.68938</v>
      </c>
      <c r="G487" s="5">
        <f t="shared" si="29"/>
        <v>148.13866468396691</v>
      </c>
      <c r="H487" s="5">
        <v>22059.8</v>
      </c>
      <c r="I487" s="5">
        <v>21294.472900000001</v>
      </c>
      <c r="J487" s="5">
        <f t="shared" si="30"/>
        <v>96.530670722309367</v>
      </c>
      <c r="K487" s="5">
        <v>14374.68938</v>
      </c>
      <c r="L487" s="5">
        <f t="shared" si="31"/>
        <v>148.13866468396691</v>
      </c>
      <c r="M487" s="5"/>
    </row>
    <row r="488" spans="1:13" ht="63.75" x14ac:dyDescent="0.2">
      <c r="A488" s="4" t="s">
        <v>1216</v>
      </c>
      <c r="B488" s="4" t="s">
        <v>379</v>
      </c>
      <c r="C488" s="5">
        <v>22059.8</v>
      </c>
      <c r="D488" s="5">
        <v>21294.472900000001</v>
      </c>
      <c r="E488" s="5">
        <f t="shared" si="28"/>
        <v>96.530670722309367</v>
      </c>
      <c r="F488" s="5">
        <v>14374.68938</v>
      </c>
      <c r="G488" s="5">
        <f t="shared" si="29"/>
        <v>148.13866468396691</v>
      </c>
      <c r="H488" s="5">
        <v>22059.8</v>
      </c>
      <c r="I488" s="5">
        <v>21294.472900000001</v>
      </c>
      <c r="J488" s="5">
        <f t="shared" si="30"/>
        <v>96.530670722309367</v>
      </c>
      <c r="K488" s="5">
        <v>14374.68938</v>
      </c>
      <c r="L488" s="5">
        <f t="shared" si="31"/>
        <v>148.13866468396691</v>
      </c>
      <c r="M488" s="5"/>
    </row>
    <row r="489" spans="1:13" ht="89.25" x14ac:dyDescent="0.2">
      <c r="A489" s="4" t="s">
        <v>563</v>
      </c>
      <c r="B489" s="4" t="s">
        <v>86</v>
      </c>
      <c r="C489" s="5">
        <v>17217.099999999999</v>
      </c>
      <c r="D489" s="5"/>
      <c r="E489" s="5" t="str">
        <f t="shared" si="28"/>
        <v/>
      </c>
      <c r="F489" s="5"/>
      <c r="G489" s="5" t="str">
        <f t="shared" si="29"/>
        <v xml:space="preserve"> </v>
      </c>
      <c r="H489" s="5">
        <v>17217.099999999999</v>
      </c>
      <c r="I489" s="5"/>
      <c r="J489" s="5" t="str">
        <f t="shared" si="30"/>
        <v/>
      </c>
      <c r="K489" s="5"/>
      <c r="L489" s="5" t="str">
        <f t="shared" si="31"/>
        <v xml:space="preserve"> </v>
      </c>
      <c r="M489" s="5"/>
    </row>
    <row r="490" spans="1:13" ht="165.75" x14ac:dyDescent="0.2">
      <c r="A490" s="4" t="s">
        <v>694</v>
      </c>
      <c r="B490" s="4" t="s">
        <v>484</v>
      </c>
      <c r="C490" s="5">
        <v>120000</v>
      </c>
      <c r="D490" s="5">
        <v>4127.6967400000003</v>
      </c>
      <c r="E490" s="5">
        <f t="shared" si="28"/>
        <v>3.4397472833333338</v>
      </c>
      <c r="F490" s="5"/>
      <c r="G490" s="5" t="str">
        <f t="shared" si="29"/>
        <v xml:space="preserve"> </v>
      </c>
      <c r="H490" s="5">
        <v>120000</v>
      </c>
      <c r="I490" s="5">
        <v>4127.6967400000003</v>
      </c>
      <c r="J490" s="5">
        <f t="shared" si="30"/>
        <v>3.4397472833333338</v>
      </c>
      <c r="K490" s="5"/>
      <c r="L490" s="5" t="str">
        <f t="shared" si="31"/>
        <v xml:space="preserve"> </v>
      </c>
      <c r="M490" s="5">
        <v>1975.2184400000001</v>
      </c>
    </row>
    <row r="491" spans="1:13" ht="191.25" x14ac:dyDescent="0.2">
      <c r="A491" s="4" t="s">
        <v>151</v>
      </c>
      <c r="B491" s="4" t="s">
        <v>826</v>
      </c>
      <c r="C491" s="5">
        <v>120000</v>
      </c>
      <c r="D491" s="5">
        <v>4127.6967400000003</v>
      </c>
      <c r="E491" s="5">
        <f t="shared" si="28"/>
        <v>3.4397472833333338</v>
      </c>
      <c r="F491" s="5"/>
      <c r="G491" s="5" t="str">
        <f t="shared" si="29"/>
        <v xml:space="preserve"> </v>
      </c>
      <c r="H491" s="5">
        <v>120000</v>
      </c>
      <c r="I491" s="5">
        <v>4127.6967400000003</v>
      </c>
      <c r="J491" s="5">
        <f t="shared" si="30"/>
        <v>3.4397472833333338</v>
      </c>
      <c r="K491" s="5"/>
      <c r="L491" s="5" t="str">
        <f t="shared" si="31"/>
        <v xml:space="preserve"> </v>
      </c>
      <c r="M491" s="5">
        <v>1975.2184400000001</v>
      </c>
    </row>
    <row r="492" spans="1:13" ht="114.75" x14ac:dyDescent="0.2">
      <c r="A492" s="4" t="s">
        <v>294</v>
      </c>
      <c r="B492" s="4" t="s">
        <v>1124</v>
      </c>
      <c r="C492" s="5">
        <v>37023.5</v>
      </c>
      <c r="D492" s="5">
        <v>4532.6988799999999</v>
      </c>
      <c r="E492" s="5">
        <f t="shared" si="28"/>
        <v>12.242761705403325</v>
      </c>
      <c r="F492" s="5"/>
      <c r="G492" s="5" t="str">
        <f t="shared" si="29"/>
        <v xml:space="preserve"> </v>
      </c>
      <c r="H492" s="5">
        <v>37023.5</v>
      </c>
      <c r="I492" s="5">
        <v>4532.6988799999999</v>
      </c>
      <c r="J492" s="5">
        <f t="shared" si="30"/>
        <v>12.242761705403325</v>
      </c>
      <c r="K492" s="5"/>
      <c r="L492" s="5" t="str">
        <f t="shared" si="31"/>
        <v xml:space="preserve"> </v>
      </c>
      <c r="M492" s="5">
        <v>4532.6988799999999</v>
      </c>
    </row>
    <row r="493" spans="1:13" ht="140.25" x14ac:dyDescent="0.2">
      <c r="A493" s="4" t="s">
        <v>1133</v>
      </c>
      <c r="B493" s="4" t="s">
        <v>580</v>
      </c>
      <c r="C493" s="5">
        <v>37023.5</v>
      </c>
      <c r="D493" s="5">
        <v>4532.6988799999999</v>
      </c>
      <c r="E493" s="5">
        <f t="shared" si="28"/>
        <v>12.242761705403325</v>
      </c>
      <c r="F493" s="5"/>
      <c r="G493" s="5" t="str">
        <f t="shared" si="29"/>
        <v xml:space="preserve"> </v>
      </c>
      <c r="H493" s="5">
        <v>37023.5</v>
      </c>
      <c r="I493" s="5">
        <v>4532.6988799999999</v>
      </c>
      <c r="J493" s="5">
        <f t="shared" si="30"/>
        <v>12.242761705403325</v>
      </c>
      <c r="K493" s="5"/>
      <c r="L493" s="5" t="str">
        <f t="shared" si="31"/>
        <v xml:space="preserve"> </v>
      </c>
      <c r="M493" s="5">
        <v>4532.6988799999999</v>
      </c>
    </row>
    <row r="494" spans="1:13" ht="25.5" x14ac:dyDescent="0.2">
      <c r="A494" s="4" t="s">
        <v>329</v>
      </c>
      <c r="B494" s="4" t="s">
        <v>1180</v>
      </c>
      <c r="C494" s="5">
        <v>2607.8967899999998</v>
      </c>
      <c r="D494" s="5"/>
      <c r="E494" s="5" t="str">
        <f t="shared" si="28"/>
        <v/>
      </c>
      <c r="F494" s="5"/>
      <c r="G494" s="5" t="str">
        <f t="shared" si="29"/>
        <v xml:space="preserve"> </v>
      </c>
      <c r="H494" s="5"/>
      <c r="I494" s="5"/>
      <c r="J494" s="5"/>
      <c r="K494" s="5"/>
      <c r="L494" s="5"/>
      <c r="M494" s="5"/>
    </row>
    <row r="495" spans="1:13" ht="25.5" x14ac:dyDescent="0.2">
      <c r="A495" s="4" t="s">
        <v>90</v>
      </c>
      <c r="B495" s="4" t="s">
        <v>874</v>
      </c>
      <c r="C495" s="5">
        <v>320.39681000000002</v>
      </c>
      <c r="D495" s="5"/>
      <c r="E495" s="5" t="str">
        <f t="shared" si="28"/>
        <v/>
      </c>
      <c r="F495" s="5"/>
      <c r="G495" s="5" t="str">
        <f t="shared" si="29"/>
        <v xml:space="preserve"> </v>
      </c>
      <c r="H495" s="5"/>
      <c r="I495" s="5"/>
      <c r="J495" s="5"/>
      <c r="K495" s="5"/>
      <c r="L495" s="5"/>
      <c r="M495" s="5"/>
    </row>
    <row r="496" spans="1:13" ht="25.5" x14ac:dyDescent="0.2">
      <c r="A496" s="4" t="s">
        <v>526</v>
      </c>
      <c r="B496" s="4" t="s">
        <v>553</v>
      </c>
      <c r="C496" s="5">
        <v>1835.9999800000001</v>
      </c>
      <c r="D496" s="5"/>
      <c r="E496" s="5" t="str">
        <f t="shared" si="28"/>
        <v/>
      </c>
      <c r="F496" s="5"/>
      <c r="G496" s="5" t="str">
        <f t="shared" si="29"/>
        <v xml:space="preserve"> </v>
      </c>
      <c r="H496" s="5"/>
      <c r="I496" s="5"/>
      <c r="J496" s="5"/>
      <c r="K496" s="5"/>
      <c r="L496" s="5"/>
      <c r="M496" s="5"/>
    </row>
    <row r="497" spans="1:13" ht="25.5" x14ac:dyDescent="0.2">
      <c r="A497" s="4" t="s">
        <v>841</v>
      </c>
      <c r="B497" s="4" t="s">
        <v>449</v>
      </c>
      <c r="C497" s="5">
        <v>451.5</v>
      </c>
      <c r="D497" s="5"/>
      <c r="E497" s="5" t="str">
        <f t="shared" si="28"/>
        <v/>
      </c>
      <c r="F497" s="5"/>
      <c r="G497" s="5" t="str">
        <f t="shared" si="29"/>
        <v xml:space="preserve"> </v>
      </c>
      <c r="H497" s="5"/>
      <c r="I497" s="5"/>
      <c r="J497" s="5"/>
      <c r="K497" s="5"/>
      <c r="L497" s="5"/>
      <c r="M497" s="5"/>
    </row>
    <row r="498" spans="1:13" ht="38.25" x14ac:dyDescent="0.2">
      <c r="A498" s="4" t="s">
        <v>291</v>
      </c>
      <c r="B498" s="4" t="s">
        <v>747</v>
      </c>
      <c r="C498" s="5">
        <v>2601809.2570000002</v>
      </c>
      <c r="D498" s="5">
        <v>1775006.44353</v>
      </c>
      <c r="E498" s="5">
        <f t="shared" si="28"/>
        <v>68.222005081827561</v>
      </c>
      <c r="F498" s="5">
        <v>1449632.89493</v>
      </c>
      <c r="G498" s="5">
        <f t="shared" si="29"/>
        <v>122.44523766934192</v>
      </c>
      <c r="H498" s="5">
        <v>2601509.7000000002</v>
      </c>
      <c r="I498" s="5">
        <v>1775006.44353</v>
      </c>
      <c r="J498" s="5">
        <f t="shared" si="30"/>
        <v>68.229860666289269</v>
      </c>
      <c r="K498" s="5">
        <v>1449632.89493</v>
      </c>
      <c r="L498" s="5">
        <f t="shared" si="31"/>
        <v>122.44523766934192</v>
      </c>
      <c r="M498" s="5">
        <v>184058.73739999998</v>
      </c>
    </row>
    <row r="499" spans="1:13" ht="127.5" x14ac:dyDescent="0.2">
      <c r="A499" s="4" t="s">
        <v>934</v>
      </c>
      <c r="B499" s="4" t="s">
        <v>678</v>
      </c>
      <c r="C499" s="5">
        <v>299.55700000000002</v>
      </c>
      <c r="D499" s="5"/>
      <c r="E499" s="5"/>
      <c r="F499" s="5"/>
      <c r="G499" s="5"/>
      <c r="H499" s="5"/>
      <c r="I499" s="5"/>
      <c r="J499" s="5"/>
      <c r="K499" s="5"/>
      <c r="L499" s="5"/>
      <c r="M499" s="5"/>
    </row>
    <row r="500" spans="1:13" ht="114.75" x14ac:dyDescent="0.2">
      <c r="A500" s="4" t="s">
        <v>709</v>
      </c>
      <c r="B500" s="4" t="s">
        <v>546</v>
      </c>
      <c r="C500" s="5">
        <v>299.55700000000002</v>
      </c>
      <c r="D500" s="5"/>
      <c r="E500" s="5"/>
      <c r="F500" s="5"/>
      <c r="G500" s="5"/>
      <c r="H500" s="5"/>
      <c r="I500" s="5"/>
      <c r="J500" s="5"/>
      <c r="K500" s="5"/>
      <c r="L500" s="5"/>
      <c r="M500" s="5"/>
    </row>
    <row r="501" spans="1:13" ht="51" x14ac:dyDescent="0.2">
      <c r="A501" s="4" t="s">
        <v>585</v>
      </c>
      <c r="B501" s="4" t="s">
        <v>1269</v>
      </c>
      <c r="C501" s="5">
        <v>6860</v>
      </c>
      <c r="D501" s="5">
        <v>6860</v>
      </c>
      <c r="E501" s="5">
        <f t="shared" si="28"/>
        <v>100</v>
      </c>
      <c r="F501" s="5"/>
      <c r="G501" s="5" t="str">
        <f t="shared" si="29"/>
        <v xml:space="preserve"> </v>
      </c>
      <c r="H501" s="5">
        <v>6860</v>
      </c>
      <c r="I501" s="5">
        <v>6860</v>
      </c>
      <c r="J501" s="5">
        <f t="shared" si="30"/>
        <v>100</v>
      </c>
      <c r="K501" s="5"/>
      <c r="L501" s="5" t="str">
        <f t="shared" si="31"/>
        <v xml:space="preserve"> </v>
      </c>
      <c r="M501" s="5"/>
    </row>
    <row r="502" spans="1:13" ht="63.75" x14ac:dyDescent="0.2">
      <c r="A502" s="4" t="s">
        <v>47</v>
      </c>
      <c r="B502" s="4" t="s">
        <v>185</v>
      </c>
      <c r="C502" s="5">
        <v>6860</v>
      </c>
      <c r="D502" s="5">
        <v>6860</v>
      </c>
      <c r="E502" s="5">
        <f t="shared" si="28"/>
        <v>100</v>
      </c>
      <c r="F502" s="5"/>
      <c r="G502" s="5" t="str">
        <f t="shared" si="29"/>
        <v xml:space="preserve"> </v>
      </c>
      <c r="H502" s="5">
        <v>6860</v>
      </c>
      <c r="I502" s="5">
        <v>6860</v>
      </c>
      <c r="J502" s="5">
        <f t="shared" si="30"/>
        <v>100</v>
      </c>
      <c r="K502" s="5"/>
      <c r="L502" s="5" t="str">
        <f t="shared" si="31"/>
        <v xml:space="preserve"> </v>
      </c>
      <c r="M502" s="5"/>
    </row>
    <row r="503" spans="1:13" ht="76.5" x14ac:dyDescent="0.2">
      <c r="A503" s="4" t="s">
        <v>720</v>
      </c>
      <c r="B503" s="4" t="s">
        <v>365</v>
      </c>
      <c r="C503" s="5">
        <v>14840.4</v>
      </c>
      <c r="D503" s="5">
        <v>10039.808080000001</v>
      </c>
      <c r="E503" s="5">
        <f t="shared" si="28"/>
        <v>67.651869760922892</v>
      </c>
      <c r="F503" s="5">
        <v>11203.4</v>
      </c>
      <c r="G503" s="5">
        <f t="shared" si="29"/>
        <v>89.61393933984327</v>
      </c>
      <c r="H503" s="5">
        <v>14840.4</v>
      </c>
      <c r="I503" s="5">
        <v>10039.808080000001</v>
      </c>
      <c r="J503" s="5">
        <f t="shared" si="30"/>
        <v>67.651869760922892</v>
      </c>
      <c r="K503" s="5">
        <v>11203.4</v>
      </c>
      <c r="L503" s="5">
        <f t="shared" si="31"/>
        <v>89.61393933984327</v>
      </c>
      <c r="M503" s="5">
        <v>995.60325999999986</v>
      </c>
    </row>
    <row r="504" spans="1:13" ht="102" x14ac:dyDescent="0.2">
      <c r="A504" s="4" t="s">
        <v>970</v>
      </c>
      <c r="B504" s="4" t="s">
        <v>39</v>
      </c>
      <c r="C504" s="5">
        <v>14840.4</v>
      </c>
      <c r="D504" s="5">
        <v>10039.808080000001</v>
      </c>
      <c r="E504" s="5">
        <f t="shared" si="28"/>
        <v>67.651869760922892</v>
      </c>
      <c r="F504" s="5">
        <v>11203.4</v>
      </c>
      <c r="G504" s="5">
        <f t="shared" si="29"/>
        <v>89.61393933984327</v>
      </c>
      <c r="H504" s="5">
        <v>14840.4</v>
      </c>
      <c r="I504" s="5">
        <v>10039.808080000001</v>
      </c>
      <c r="J504" s="5">
        <f t="shared" si="30"/>
        <v>67.651869760922892</v>
      </c>
      <c r="K504" s="5">
        <v>11203.4</v>
      </c>
      <c r="L504" s="5">
        <f t="shared" si="31"/>
        <v>89.61393933984327</v>
      </c>
      <c r="M504" s="5">
        <v>995.60325999999986</v>
      </c>
    </row>
    <row r="505" spans="1:13" ht="102" x14ac:dyDescent="0.2">
      <c r="A505" s="4" t="s">
        <v>987</v>
      </c>
      <c r="B505" s="4" t="s">
        <v>588</v>
      </c>
      <c r="C505" s="5">
        <v>239.6</v>
      </c>
      <c r="D505" s="5">
        <v>25.779199999999999</v>
      </c>
      <c r="E505" s="5">
        <f t="shared" si="28"/>
        <v>10.759265442404006</v>
      </c>
      <c r="F505" s="5">
        <v>2022.2</v>
      </c>
      <c r="G505" s="5">
        <f t="shared" si="29"/>
        <v>1.2748096132924536</v>
      </c>
      <c r="H505" s="5">
        <v>239.6</v>
      </c>
      <c r="I505" s="5">
        <v>25.779199999999999</v>
      </c>
      <c r="J505" s="5">
        <f t="shared" si="30"/>
        <v>10.759265442404006</v>
      </c>
      <c r="K505" s="5">
        <v>2022.2</v>
      </c>
      <c r="L505" s="5">
        <f t="shared" si="31"/>
        <v>1.2748096132924536</v>
      </c>
      <c r="M505" s="5">
        <v>18.479199999999999</v>
      </c>
    </row>
    <row r="506" spans="1:13" ht="127.5" x14ac:dyDescent="0.2">
      <c r="A506" s="4" t="s">
        <v>1230</v>
      </c>
      <c r="B506" s="4" t="s">
        <v>1144</v>
      </c>
      <c r="C506" s="5">
        <v>239.6</v>
      </c>
      <c r="D506" s="5">
        <v>25.779199999999999</v>
      </c>
      <c r="E506" s="5">
        <f t="shared" si="28"/>
        <v>10.759265442404006</v>
      </c>
      <c r="F506" s="5">
        <v>2022.2</v>
      </c>
      <c r="G506" s="5">
        <f t="shared" si="29"/>
        <v>1.2748096132924536</v>
      </c>
      <c r="H506" s="5">
        <v>239.6</v>
      </c>
      <c r="I506" s="5">
        <v>25.779199999999999</v>
      </c>
      <c r="J506" s="5">
        <f t="shared" si="30"/>
        <v>10.759265442404006</v>
      </c>
      <c r="K506" s="5">
        <v>2022.2</v>
      </c>
      <c r="L506" s="5">
        <f t="shared" si="31"/>
        <v>1.2748096132924536</v>
      </c>
      <c r="M506" s="5">
        <v>18.479199999999999</v>
      </c>
    </row>
    <row r="507" spans="1:13" ht="51" x14ac:dyDescent="0.2">
      <c r="A507" s="4" t="s">
        <v>1342</v>
      </c>
      <c r="B507" s="4" t="s">
        <v>119</v>
      </c>
      <c r="C507" s="5"/>
      <c r="D507" s="5"/>
      <c r="E507" s="5" t="str">
        <f t="shared" si="28"/>
        <v xml:space="preserve"> </v>
      </c>
      <c r="F507" s="5">
        <v>8352.6</v>
      </c>
      <c r="G507" s="5" t="str">
        <f t="shared" si="29"/>
        <v/>
      </c>
      <c r="H507" s="5"/>
      <c r="I507" s="5"/>
      <c r="J507" s="5" t="str">
        <f t="shared" si="30"/>
        <v xml:space="preserve"> </v>
      </c>
      <c r="K507" s="5">
        <v>8352.6</v>
      </c>
      <c r="L507" s="5" t="str">
        <f t="shared" si="31"/>
        <v/>
      </c>
      <c r="M507" s="5"/>
    </row>
    <row r="508" spans="1:13" ht="76.5" x14ac:dyDescent="0.2">
      <c r="A508" s="4" t="s">
        <v>1136</v>
      </c>
      <c r="B508" s="4" t="s">
        <v>801</v>
      </c>
      <c r="C508" s="5">
        <v>6989.4</v>
      </c>
      <c r="D508" s="5"/>
      <c r="E508" s="5" t="str">
        <f t="shared" si="28"/>
        <v/>
      </c>
      <c r="F508" s="5">
        <v>8352.6</v>
      </c>
      <c r="G508" s="5" t="str">
        <f t="shared" si="29"/>
        <v/>
      </c>
      <c r="H508" s="5">
        <v>6989.4</v>
      </c>
      <c r="I508" s="5"/>
      <c r="J508" s="5" t="str">
        <f t="shared" si="30"/>
        <v/>
      </c>
      <c r="K508" s="5">
        <v>8352.6</v>
      </c>
      <c r="L508" s="5" t="str">
        <f t="shared" si="31"/>
        <v/>
      </c>
      <c r="M508" s="5"/>
    </row>
    <row r="509" spans="1:13" ht="51" x14ac:dyDescent="0.2">
      <c r="A509" s="4" t="s">
        <v>1343</v>
      </c>
      <c r="B509" s="4" t="s">
        <v>1116</v>
      </c>
      <c r="C509" s="5">
        <v>173613.6</v>
      </c>
      <c r="D509" s="5">
        <v>117528.34467999999</v>
      </c>
      <c r="E509" s="5">
        <f t="shared" si="28"/>
        <v>67.695356055055584</v>
      </c>
      <c r="F509" s="5">
        <v>118482.49198999999</v>
      </c>
      <c r="G509" s="5">
        <f t="shared" si="29"/>
        <v>99.194693415057017</v>
      </c>
      <c r="H509" s="5">
        <v>173613.6</v>
      </c>
      <c r="I509" s="5">
        <v>117528.34467999999</v>
      </c>
      <c r="J509" s="5">
        <f t="shared" si="30"/>
        <v>67.695356055055584</v>
      </c>
      <c r="K509" s="5">
        <v>118482.49198999999</v>
      </c>
      <c r="L509" s="5">
        <f t="shared" si="31"/>
        <v>99.194693415057017</v>
      </c>
      <c r="M509" s="5">
        <v>13800.34</v>
      </c>
    </row>
    <row r="510" spans="1:13" ht="76.5" x14ac:dyDescent="0.2">
      <c r="A510" s="4" t="s">
        <v>458</v>
      </c>
      <c r="B510" s="4" t="s">
        <v>426</v>
      </c>
      <c r="C510" s="5">
        <v>173613.6</v>
      </c>
      <c r="D510" s="5">
        <v>117528.34467999999</v>
      </c>
      <c r="E510" s="5">
        <f t="shared" si="28"/>
        <v>67.695356055055584</v>
      </c>
      <c r="F510" s="5">
        <v>118482.49198999999</v>
      </c>
      <c r="G510" s="5">
        <f t="shared" si="29"/>
        <v>99.194693415057017</v>
      </c>
      <c r="H510" s="5">
        <v>173613.6</v>
      </c>
      <c r="I510" s="5">
        <v>117528.34467999999</v>
      </c>
      <c r="J510" s="5">
        <f t="shared" si="30"/>
        <v>67.695356055055584</v>
      </c>
      <c r="K510" s="5">
        <v>118482.49198999999</v>
      </c>
      <c r="L510" s="5">
        <f t="shared" si="31"/>
        <v>99.194693415057017</v>
      </c>
      <c r="M510" s="5">
        <v>13800.337650000001</v>
      </c>
    </row>
    <row r="511" spans="1:13" ht="191.25" x14ac:dyDescent="0.2">
      <c r="A511" s="4" t="s">
        <v>551</v>
      </c>
      <c r="B511" s="4" t="s">
        <v>223</v>
      </c>
      <c r="C511" s="5">
        <v>89578.9</v>
      </c>
      <c r="D511" s="5">
        <v>18736.704000000002</v>
      </c>
      <c r="E511" s="5">
        <f t="shared" si="28"/>
        <v>20.916425631482415</v>
      </c>
      <c r="F511" s="5">
        <v>37517.760000000002</v>
      </c>
      <c r="G511" s="5">
        <f t="shared" si="29"/>
        <v>49.940891993551858</v>
      </c>
      <c r="H511" s="5">
        <v>89578.9</v>
      </c>
      <c r="I511" s="5">
        <v>18736.704000000002</v>
      </c>
      <c r="J511" s="5">
        <f t="shared" si="30"/>
        <v>20.916425631482415</v>
      </c>
      <c r="K511" s="5">
        <v>37517.760000000002</v>
      </c>
      <c r="L511" s="5">
        <f t="shared" si="31"/>
        <v>49.940891993551858</v>
      </c>
      <c r="M511" s="5"/>
    </row>
    <row r="512" spans="1:13" ht="216.75" x14ac:dyDescent="0.2">
      <c r="A512" s="4" t="s">
        <v>830</v>
      </c>
      <c r="B512" s="4" t="s">
        <v>1317</v>
      </c>
      <c r="C512" s="5">
        <v>89578.9</v>
      </c>
      <c r="D512" s="5">
        <v>18736.704000000002</v>
      </c>
      <c r="E512" s="5">
        <f t="shared" si="28"/>
        <v>20.916425631482415</v>
      </c>
      <c r="F512" s="5">
        <v>37517.760000000002</v>
      </c>
      <c r="G512" s="5">
        <f t="shared" si="29"/>
        <v>49.940891993551858</v>
      </c>
      <c r="H512" s="5">
        <v>89578.9</v>
      </c>
      <c r="I512" s="5">
        <v>18736.704000000002</v>
      </c>
      <c r="J512" s="5">
        <f t="shared" si="30"/>
        <v>20.916425631482415</v>
      </c>
      <c r="K512" s="5">
        <v>37517.760000000002</v>
      </c>
      <c r="L512" s="5">
        <f t="shared" si="31"/>
        <v>49.940891993551858</v>
      </c>
      <c r="M512" s="5"/>
    </row>
    <row r="513" spans="1:13" ht="102" x14ac:dyDescent="0.2">
      <c r="A513" s="4" t="s">
        <v>1186</v>
      </c>
      <c r="B513" s="4" t="s">
        <v>776</v>
      </c>
      <c r="C513" s="5">
        <v>2834.7</v>
      </c>
      <c r="D513" s="5">
        <v>1171.0440000000001</v>
      </c>
      <c r="E513" s="5">
        <f t="shared" si="28"/>
        <v>41.311038205101077</v>
      </c>
      <c r="F513" s="5">
        <v>585.52200000000005</v>
      </c>
      <c r="G513" s="5">
        <f t="shared" si="29"/>
        <v>200</v>
      </c>
      <c r="H513" s="5">
        <v>2834.7</v>
      </c>
      <c r="I513" s="5">
        <v>1171.0440000000001</v>
      </c>
      <c r="J513" s="5">
        <f t="shared" si="30"/>
        <v>41.311038205101077</v>
      </c>
      <c r="K513" s="5">
        <v>585.52200000000005</v>
      </c>
      <c r="L513" s="5">
        <f t="shared" si="31"/>
        <v>200</v>
      </c>
      <c r="M513" s="5"/>
    </row>
    <row r="514" spans="1:13" ht="127.5" x14ac:dyDescent="0.2">
      <c r="A514" s="4" t="s">
        <v>123</v>
      </c>
      <c r="B514" s="4" t="s">
        <v>899</v>
      </c>
      <c r="C514" s="5">
        <v>2834.7</v>
      </c>
      <c r="D514" s="5">
        <v>1171.0440000000001</v>
      </c>
      <c r="E514" s="5">
        <f t="shared" si="28"/>
        <v>41.311038205101077</v>
      </c>
      <c r="F514" s="5">
        <v>585.52200000000005</v>
      </c>
      <c r="G514" s="5">
        <f t="shared" si="29"/>
        <v>200</v>
      </c>
      <c r="H514" s="5">
        <v>2834.7</v>
      </c>
      <c r="I514" s="5">
        <v>1171.0440000000001</v>
      </c>
      <c r="J514" s="5">
        <f t="shared" si="30"/>
        <v>41.311038205101077</v>
      </c>
      <c r="K514" s="5">
        <v>585.52200000000005</v>
      </c>
      <c r="L514" s="5">
        <f t="shared" si="31"/>
        <v>200</v>
      </c>
      <c r="M514" s="5"/>
    </row>
    <row r="515" spans="1:13" ht="102" x14ac:dyDescent="0.2">
      <c r="A515" s="4" t="s">
        <v>1160</v>
      </c>
      <c r="B515" s="4" t="s">
        <v>722</v>
      </c>
      <c r="C515" s="5">
        <v>22972.9</v>
      </c>
      <c r="D515" s="5">
        <v>15368.147430000001</v>
      </c>
      <c r="E515" s="5">
        <f t="shared" si="28"/>
        <v>66.896854250007621</v>
      </c>
      <c r="F515" s="5">
        <v>15816.117260000001</v>
      </c>
      <c r="G515" s="5">
        <f t="shared" si="29"/>
        <v>97.167637147374052</v>
      </c>
      <c r="H515" s="5">
        <v>22972.9</v>
      </c>
      <c r="I515" s="5">
        <v>15368.147430000001</v>
      </c>
      <c r="J515" s="5">
        <f t="shared" si="30"/>
        <v>66.896854250007621</v>
      </c>
      <c r="K515" s="5">
        <v>15816.117260000001</v>
      </c>
      <c r="L515" s="5">
        <f t="shared" si="31"/>
        <v>97.167637147374052</v>
      </c>
      <c r="M515" s="5">
        <v>1775.9593000000004</v>
      </c>
    </row>
    <row r="516" spans="1:13" ht="127.5" x14ac:dyDescent="0.2">
      <c r="A516" s="4" t="s">
        <v>95</v>
      </c>
      <c r="B516" s="4" t="s">
        <v>1049</v>
      </c>
      <c r="C516" s="5">
        <v>22972.9</v>
      </c>
      <c r="D516" s="5">
        <v>15368.147430000001</v>
      </c>
      <c r="E516" s="5">
        <f t="shared" si="28"/>
        <v>66.896854250007621</v>
      </c>
      <c r="F516" s="5">
        <v>15816.117260000001</v>
      </c>
      <c r="G516" s="5">
        <f t="shared" si="29"/>
        <v>97.167637147374052</v>
      </c>
      <c r="H516" s="5">
        <v>22972.9</v>
      </c>
      <c r="I516" s="5">
        <v>15368.147430000001</v>
      </c>
      <c r="J516" s="5">
        <f t="shared" si="30"/>
        <v>66.896854250007621</v>
      </c>
      <c r="K516" s="5">
        <v>15816.117260000001</v>
      </c>
      <c r="L516" s="5">
        <f t="shared" si="31"/>
        <v>97.167637147374052</v>
      </c>
      <c r="M516" s="5">
        <v>1775.9593000000004</v>
      </c>
    </row>
    <row r="517" spans="1:13" ht="127.5" x14ac:dyDescent="0.2">
      <c r="A517" s="4" t="s">
        <v>888</v>
      </c>
      <c r="B517" s="4" t="s">
        <v>1241</v>
      </c>
      <c r="C517" s="5">
        <v>5422.6</v>
      </c>
      <c r="D517" s="5"/>
      <c r="E517" s="5" t="str">
        <f t="shared" si="28"/>
        <v/>
      </c>
      <c r="F517" s="5"/>
      <c r="G517" s="5" t="str">
        <f t="shared" si="29"/>
        <v xml:space="preserve"> </v>
      </c>
      <c r="H517" s="5">
        <v>5422.6</v>
      </c>
      <c r="I517" s="5"/>
      <c r="J517" s="5" t="str">
        <f t="shared" si="30"/>
        <v/>
      </c>
      <c r="K517" s="5"/>
      <c r="L517" s="5" t="str">
        <f t="shared" si="31"/>
        <v xml:space="preserve"> </v>
      </c>
      <c r="M517" s="5"/>
    </row>
    <row r="518" spans="1:13" ht="153" x14ac:dyDescent="0.2">
      <c r="A518" s="4" t="s">
        <v>363</v>
      </c>
      <c r="B518" s="4" t="s">
        <v>600</v>
      </c>
      <c r="C518" s="5">
        <v>5422.6</v>
      </c>
      <c r="D518" s="5"/>
      <c r="E518" s="5" t="str">
        <f t="shared" si="28"/>
        <v/>
      </c>
      <c r="F518" s="5"/>
      <c r="G518" s="5" t="str">
        <f t="shared" si="29"/>
        <v xml:space="preserve"> </v>
      </c>
      <c r="H518" s="5">
        <v>5422.6</v>
      </c>
      <c r="I518" s="5"/>
      <c r="J518" s="5" t="str">
        <f t="shared" si="30"/>
        <v/>
      </c>
      <c r="K518" s="5"/>
      <c r="L518" s="5" t="str">
        <f t="shared" si="31"/>
        <v xml:space="preserve"> </v>
      </c>
      <c r="M518" s="5"/>
    </row>
    <row r="519" spans="1:13" ht="114.75" x14ac:dyDescent="0.2">
      <c r="A519" s="4" t="s">
        <v>1155</v>
      </c>
      <c r="B519" s="4" t="s">
        <v>1257</v>
      </c>
      <c r="C519" s="5">
        <v>157966.5</v>
      </c>
      <c r="D519" s="5">
        <v>155266.85947</v>
      </c>
      <c r="E519" s="5">
        <f t="shared" ref="E519:E582" si="32">IF(C519=0," ",IF(D519/C519*100&gt;200,"свыше 200",IF(D519/C519&gt;0,D519/C519*100,"")))</f>
        <v>98.291004402832243</v>
      </c>
      <c r="F519" s="5">
        <v>148030.78446</v>
      </c>
      <c r="G519" s="5">
        <f t="shared" ref="G519:G582" si="33">IF(F519=0," ",IF(D519/F519*100&gt;200,"свыше 200",IF(D519/F519&gt;0,D519/F519*100,"")))</f>
        <v>104.88822310602244</v>
      </c>
      <c r="H519" s="5">
        <v>157966.5</v>
      </c>
      <c r="I519" s="5">
        <v>155266.85947</v>
      </c>
      <c r="J519" s="5">
        <f t="shared" si="30"/>
        <v>98.291004402832243</v>
      </c>
      <c r="K519" s="5">
        <v>148030.78446</v>
      </c>
      <c r="L519" s="5">
        <f t="shared" si="31"/>
        <v>104.88822310602244</v>
      </c>
      <c r="M519" s="5">
        <v>440.48845999999321</v>
      </c>
    </row>
    <row r="520" spans="1:13" ht="140.25" x14ac:dyDescent="0.2">
      <c r="A520" s="4" t="s">
        <v>91</v>
      </c>
      <c r="B520" s="4" t="s">
        <v>1052</v>
      </c>
      <c r="C520" s="5">
        <v>157966.5</v>
      </c>
      <c r="D520" s="5">
        <v>155266.85947</v>
      </c>
      <c r="E520" s="5">
        <f t="shared" si="32"/>
        <v>98.291004402832243</v>
      </c>
      <c r="F520" s="5">
        <v>148030.78446</v>
      </c>
      <c r="G520" s="5">
        <f t="shared" si="33"/>
        <v>104.88822310602244</v>
      </c>
      <c r="H520" s="5">
        <v>157966.5</v>
      </c>
      <c r="I520" s="5">
        <v>155266.85947</v>
      </c>
      <c r="J520" s="5">
        <f t="shared" si="30"/>
        <v>98.291004402832243</v>
      </c>
      <c r="K520" s="5">
        <v>148030.78446</v>
      </c>
      <c r="L520" s="5">
        <f t="shared" si="31"/>
        <v>104.88822310602244</v>
      </c>
      <c r="M520" s="5">
        <v>440.48845999999321</v>
      </c>
    </row>
    <row r="521" spans="1:13" ht="102" x14ac:dyDescent="0.2">
      <c r="A521" s="4" t="s">
        <v>396</v>
      </c>
      <c r="B521" s="4" t="s">
        <v>1041</v>
      </c>
      <c r="C521" s="5">
        <v>91.5</v>
      </c>
      <c r="D521" s="5">
        <v>45.429099999999998</v>
      </c>
      <c r="E521" s="5">
        <f t="shared" si="32"/>
        <v>49.649289617486339</v>
      </c>
      <c r="F521" s="5">
        <v>46.789540000000002</v>
      </c>
      <c r="G521" s="5">
        <f t="shared" si="33"/>
        <v>97.092427068101102</v>
      </c>
      <c r="H521" s="5">
        <v>91.5</v>
      </c>
      <c r="I521" s="5">
        <v>45.429099999999998</v>
      </c>
      <c r="J521" s="5">
        <f t="shared" ref="J521:J584" si="34">IF(H521=0," ",IF(I521/H521*100&gt;200,"свыше 200",IF(I521/H521&gt;0,I521/H521*100,"")))</f>
        <v>49.649289617486339</v>
      </c>
      <c r="K521" s="5">
        <v>46.789540000000002</v>
      </c>
      <c r="L521" s="5">
        <f t="shared" ref="L521:L584" si="35">IF(K521=0," ",IF(I521/K521*100&gt;200,"свыше 200",IF(I521/K521&gt;0,I521/K521*100,"")))</f>
        <v>97.092427068101102</v>
      </c>
      <c r="M521" s="5">
        <v>4.0084499999999963</v>
      </c>
    </row>
    <row r="522" spans="1:13" ht="127.5" x14ac:dyDescent="0.2">
      <c r="A522" s="4" t="s">
        <v>1214</v>
      </c>
      <c r="B522" s="4" t="s">
        <v>239</v>
      </c>
      <c r="C522" s="5">
        <v>91.5</v>
      </c>
      <c r="D522" s="5">
        <v>45.429099999999998</v>
      </c>
      <c r="E522" s="5">
        <f t="shared" si="32"/>
        <v>49.649289617486339</v>
      </c>
      <c r="F522" s="5">
        <v>46.789540000000002</v>
      </c>
      <c r="G522" s="5">
        <f t="shared" si="33"/>
        <v>97.092427068101102</v>
      </c>
      <c r="H522" s="5">
        <v>91.5</v>
      </c>
      <c r="I522" s="5">
        <v>45.429099999999998</v>
      </c>
      <c r="J522" s="5">
        <f t="shared" si="34"/>
        <v>49.649289617486339</v>
      </c>
      <c r="K522" s="5">
        <v>46.789540000000002</v>
      </c>
      <c r="L522" s="5">
        <f t="shared" si="35"/>
        <v>97.092427068101102</v>
      </c>
      <c r="M522" s="5">
        <v>4.0084499999999963</v>
      </c>
    </row>
    <row r="523" spans="1:13" ht="63.75" x14ac:dyDescent="0.2">
      <c r="A523" s="4" t="s">
        <v>590</v>
      </c>
      <c r="B523" s="4" t="s">
        <v>972</v>
      </c>
      <c r="C523" s="5">
        <v>700248.1</v>
      </c>
      <c r="D523" s="5">
        <v>490966.74916000001</v>
      </c>
      <c r="E523" s="5">
        <f t="shared" si="32"/>
        <v>70.113256881382469</v>
      </c>
      <c r="F523" s="5">
        <v>501336.81305</v>
      </c>
      <c r="G523" s="5">
        <f t="shared" si="33"/>
        <v>97.931517570610609</v>
      </c>
      <c r="H523" s="5">
        <v>700248.1</v>
      </c>
      <c r="I523" s="5">
        <v>490966.74916000001</v>
      </c>
      <c r="J523" s="5">
        <f t="shared" si="34"/>
        <v>70.113256881382469</v>
      </c>
      <c r="K523" s="5">
        <v>501336.81305</v>
      </c>
      <c r="L523" s="5">
        <f t="shared" si="35"/>
        <v>97.931517570610609</v>
      </c>
      <c r="M523" s="5">
        <v>55667.618640000001</v>
      </c>
    </row>
    <row r="524" spans="1:13" ht="76.5" x14ac:dyDescent="0.2">
      <c r="A524" s="4" t="s">
        <v>863</v>
      </c>
      <c r="B524" s="4" t="s">
        <v>117</v>
      </c>
      <c r="C524" s="5">
        <v>700248.1</v>
      </c>
      <c r="D524" s="5">
        <v>490966.74916000001</v>
      </c>
      <c r="E524" s="5">
        <f t="shared" si="32"/>
        <v>70.113256881382469</v>
      </c>
      <c r="F524" s="5">
        <v>501336.81305</v>
      </c>
      <c r="G524" s="5">
        <f t="shared" si="33"/>
        <v>97.931517570610609</v>
      </c>
      <c r="H524" s="5">
        <v>700248.1</v>
      </c>
      <c r="I524" s="5">
        <v>490966.74916000001</v>
      </c>
      <c r="J524" s="5">
        <f t="shared" si="34"/>
        <v>70.113256881382469</v>
      </c>
      <c r="K524" s="5">
        <v>501336.81305</v>
      </c>
      <c r="L524" s="5">
        <f t="shared" si="35"/>
        <v>97.931517570610609</v>
      </c>
      <c r="M524" s="5">
        <v>55667.618640000001</v>
      </c>
    </row>
    <row r="525" spans="1:13" ht="76.5" x14ac:dyDescent="0.2">
      <c r="A525" s="4" t="s">
        <v>183</v>
      </c>
      <c r="B525" s="4" t="s">
        <v>775</v>
      </c>
      <c r="C525" s="5">
        <v>4600.7</v>
      </c>
      <c r="D525" s="5">
        <v>3533.52169</v>
      </c>
      <c r="E525" s="5">
        <f t="shared" si="32"/>
        <v>76.804001347621025</v>
      </c>
      <c r="F525" s="5">
        <v>3510.5660800000001</v>
      </c>
      <c r="G525" s="5">
        <f t="shared" si="33"/>
        <v>100.65390052421404</v>
      </c>
      <c r="H525" s="5">
        <v>4600.7</v>
      </c>
      <c r="I525" s="5">
        <v>3533.52169</v>
      </c>
      <c r="J525" s="5">
        <f t="shared" si="34"/>
        <v>76.804001347621025</v>
      </c>
      <c r="K525" s="5">
        <v>3510.5660800000001</v>
      </c>
      <c r="L525" s="5">
        <f t="shared" si="35"/>
        <v>100.65390052421404</v>
      </c>
      <c r="M525" s="5">
        <v>384.55405999999994</v>
      </c>
    </row>
    <row r="526" spans="1:13" ht="102" x14ac:dyDescent="0.2">
      <c r="A526" s="4" t="s">
        <v>1034</v>
      </c>
      <c r="B526" s="4" t="s">
        <v>425</v>
      </c>
      <c r="C526" s="5">
        <v>4600.7</v>
      </c>
      <c r="D526" s="5">
        <v>3533.52169</v>
      </c>
      <c r="E526" s="5">
        <f t="shared" si="32"/>
        <v>76.804001347621025</v>
      </c>
      <c r="F526" s="5">
        <v>3510.5660800000001</v>
      </c>
      <c r="G526" s="5">
        <f t="shared" si="33"/>
        <v>100.65390052421404</v>
      </c>
      <c r="H526" s="5">
        <v>4600.7</v>
      </c>
      <c r="I526" s="5">
        <v>3533.52169</v>
      </c>
      <c r="J526" s="5">
        <f t="shared" si="34"/>
        <v>76.804001347621025</v>
      </c>
      <c r="K526" s="5">
        <v>3510.5660800000001</v>
      </c>
      <c r="L526" s="5">
        <f t="shared" si="35"/>
        <v>100.65390052421404</v>
      </c>
      <c r="M526" s="5">
        <v>384.55405999999994</v>
      </c>
    </row>
    <row r="527" spans="1:13" ht="127.5" x14ac:dyDescent="0.2">
      <c r="A527" s="4" t="s">
        <v>1146</v>
      </c>
      <c r="B527" s="4" t="s">
        <v>774</v>
      </c>
      <c r="C527" s="5">
        <v>6915.6</v>
      </c>
      <c r="D527" s="5">
        <v>2146.9253100000001</v>
      </c>
      <c r="E527" s="5">
        <f t="shared" si="32"/>
        <v>31.044671612007633</v>
      </c>
      <c r="F527" s="5">
        <v>2327.16588</v>
      </c>
      <c r="G527" s="5">
        <f t="shared" si="33"/>
        <v>92.254932424499117</v>
      </c>
      <c r="H527" s="5">
        <v>6915.6</v>
      </c>
      <c r="I527" s="5">
        <v>2146.9253100000001</v>
      </c>
      <c r="J527" s="5">
        <f t="shared" si="34"/>
        <v>31.044671612007633</v>
      </c>
      <c r="K527" s="5">
        <v>2327.16588</v>
      </c>
      <c r="L527" s="5">
        <f t="shared" si="35"/>
        <v>92.254932424499117</v>
      </c>
      <c r="M527" s="5">
        <v>316.35387000000014</v>
      </c>
    </row>
    <row r="528" spans="1:13" ht="153" x14ac:dyDescent="0.2">
      <c r="A528" s="4" t="s">
        <v>654</v>
      </c>
      <c r="B528" s="4" t="s">
        <v>1200</v>
      </c>
      <c r="C528" s="5">
        <v>6915.6</v>
      </c>
      <c r="D528" s="5">
        <v>2146.9253100000001</v>
      </c>
      <c r="E528" s="5">
        <f t="shared" si="32"/>
        <v>31.044671612007633</v>
      </c>
      <c r="F528" s="5">
        <v>2327.16588</v>
      </c>
      <c r="G528" s="5">
        <f t="shared" si="33"/>
        <v>92.254932424499117</v>
      </c>
      <c r="H528" s="5">
        <v>6915.6</v>
      </c>
      <c r="I528" s="5">
        <v>2146.9253100000001</v>
      </c>
      <c r="J528" s="5">
        <f t="shared" si="34"/>
        <v>31.044671612007633</v>
      </c>
      <c r="K528" s="5">
        <v>2327.16588</v>
      </c>
      <c r="L528" s="5">
        <f t="shared" si="35"/>
        <v>92.254932424499117</v>
      </c>
      <c r="M528" s="5">
        <v>316.35387000000014</v>
      </c>
    </row>
    <row r="529" spans="1:13" ht="102" x14ac:dyDescent="0.2">
      <c r="A529" s="4" t="s">
        <v>1297</v>
      </c>
      <c r="B529" s="4" t="s">
        <v>990</v>
      </c>
      <c r="C529" s="5">
        <v>360.2</v>
      </c>
      <c r="D529" s="5">
        <v>215.24341000000001</v>
      </c>
      <c r="E529" s="5">
        <f t="shared" si="32"/>
        <v>59.756637978900621</v>
      </c>
      <c r="F529" s="5">
        <v>173.54566</v>
      </c>
      <c r="G529" s="5">
        <f>IF(F529=0," ",IF(D529/F529*100&gt;200,"свыше 200",IF(D529/F529&gt;0,D529/F529*100,"")))</f>
        <v>124.02696212627848</v>
      </c>
      <c r="H529" s="5">
        <v>360.2</v>
      </c>
      <c r="I529" s="5">
        <v>215.24341000000001</v>
      </c>
      <c r="J529" s="5">
        <f t="shared" si="34"/>
        <v>59.756637978900621</v>
      </c>
      <c r="K529" s="5">
        <v>173.54566</v>
      </c>
      <c r="L529" s="5">
        <f t="shared" si="35"/>
        <v>124.02696212627848</v>
      </c>
      <c r="M529" s="5">
        <v>32.808440000000019</v>
      </c>
    </row>
    <row r="530" spans="1:13" ht="114.75" x14ac:dyDescent="0.2">
      <c r="A530" s="4" t="s">
        <v>234</v>
      </c>
      <c r="B530" s="4" t="s">
        <v>809</v>
      </c>
      <c r="C530" s="5">
        <v>360.2</v>
      </c>
      <c r="D530" s="5">
        <v>215.24341000000001</v>
      </c>
      <c r="E530" s="5">
        <f t="shared" si="32"/>
        <v>59.756637978900621</v>
      </c>
      <c r="F530" s="5">
        <v>173.54566</v>
      </c>
      <c r="G530" s="5">
        <f t="shared" si="33"/>
        <v>124.02696212627848</v>
      </c>
      <c r="H530" s="5">
        <v>360.2</v>
      </c>
      <c r="I530" s="5">
        <v>215.24341000000001</v>
      </c>
      <c r="J530" s="5">
        <f t="shared" si="34"/>
        <v>59.756637978900621</v>
      </c>
      <c r="K530" s="5">
        <v>173.54566</v>
      </c>
      <c r="L530" s="5">
        <f t="shared" si="35"/>
        <v>124.02696212627848</v>
      </c>
      <c r="M530" s="5">
        <v>32.808440000000019</v>
      </c>
    </row>
    <row r="531" spans="1:13" ht="76.5" x14ac:dyDescent="0.2">
      <c r="A531" s="4" t="s">
        <v>1344</v>
      </c>
      <c r="B531" s="4" t="s">
        <v>843</v>
      </c>
      <c r="C531" s="5">
        <v>270053.5</v>
      </c>
      <c r="D531" s="5">
        <v>214845.92512</v>
      </c>
      <c r="E531" s="5">
        <f t="shared" si="32"/>
        <v>79.556800826502894</v>
      </c>
      <c r="F531" s="5">
        <v>136364.86593999999</v>
      </c>
      <c r="G531" s="5">
        <f t="shared" si="33"/>
        <v>157.55225778943043</v>
      </c>
      <c r="H531" s="5">
        <v>270053.5</v>
      </c>
      <c r="I531" s="5">
        <v>214845.92512</v>
      </c>
      <c r="J531" s="5">
        <f t="shared" si="34"/>
        <v>79.556800826502894</v>
      </c>
      <c r="K531" s="5">
        <v>136364.86593999999</v>
      </c>
      <c r="L531" s="5">
        <f t="shared" si="35"/>
        <v>157.55225778943043</v>
      </c>
      <c r="M531" s="5">
        <v>26319.65</v>
      </c>
    </row>
    <row r="532" spans="1:13" ht="102" x14ac:dyDescent="0.2">
      <c r="A532" s="4" t="s">
        <v>436</v>
      </c>
      <c r="B532" s="4" t="s">
        <v>1010</v>
      </c>
      <c r="C532" s="5">
        <v>270053.5</v>
      </c>
      <c r="D532" s="5">
        <v>214845.92512</v>
      </c>
      <c r="E532" s="5">
        <f t="shared" si="32"/>
        <v>79.556800826502894</v>
      </c>
      <c r="F532" s="5">
        <v>136364.86593999999</v>
      </c>
      <c r="G532" s="5">
        <f t="shared" si="33"/>
        <v>157.55225778943043</v>
      </c>
      <c r="H532" s="5">
        <v>270053.5</v>
      </c>
      <c r="I532" s="5">
        <v>214845.92512</v>
      </c>
      <c r="J532" s="5">
        <f t="shared" si="34"/>
        <v>79.556800826502894</v>
      </c>
      <c r="K532" s="5">
        <v>136364.86593999999</v>
      </c>
      <c r="L532" s="5">
        <f t="shared" si="35"/>
        <v>157.55225778943043</v>
      </c>
      <c r="M532" s="5">
        <v>26319.650430000009</v>
      </c>
    </row>
    <row r="533" spans="1:13" ht="165.75" x14ac:dyDescent="0.2">
      <c r="A533" s="4" t="s">
        <v>967</v>
      </c>
      <c r="B533" s="4" t="s">
        <v>473</v>
      </c>
      <c r="C533" s="5">
        <v>370220.9</v>
      </c>
      <c r="D533" s="5">
        <v>226625.75925</v>
      </c>
      <c r="E533" s="5">
        <f t="shared" si="32"/>
        <v>61.21365899386015</v>
      </c>
      <c r="F533" s="5">
        <v>239358.02097000001</v>
      </c>
      <c r="G533" s="5">
        <f t="shared" si="33"/>
        <v>94.680662186125019</v>
      </c>
      <c r="H533" s="5">
        <v>370220.9</v>
      </c>
      <c r="I533" s="5">
        <v>226625.75925</v>
      </c>
      <c r="J533" s="5">
        <f t="shared" si="34"/>
        <v>61.21365899386015</v>
      </c>
      <c r="K533" s="5">
        <v>239358.02097000001</v>
      </c>
      <c r="L533" s="5">
        <f t="shared" si="35"/>
        <v>94.680662186125019</v>
      </c>
      <c r="M533" s="5">
        <v>24818.963890000014</v>
      </c>
    </row>
    <row r="534" spans="1:13" ht="191.25" x14ac:dyDescent="0.2">
      <c r="A534" s="4" t="s">
        <v>452</v>
      </c>
      <c r="B534" s="4" t="s">
        <v>349</v>
      </c>
      <c r="C534" s="5">
        <v>370220.9</v>
      </c>
      <c r="D534" s="5">
        <v>226625.75925</v>
      </c>
      <c r="E534" s="5">
        <f t="shared" si="32"/>
        <v>61.21365899386015</v>
      </c>
      <c r="F534" s="5">
        <v>239358.02097000001</v>
      </c>
      <c r="G534" s="5">
        <f t="shared" si="33"/>
        <v>94.680662186125019</v>
      </c>
      <c r="H534" s="5">
        <v>370220.9</v>
      </c>
      <c r="I534" s="5">
        <v>226625.75925</v>
      </c>
      <c r="J534" s="5">
        <f t="shared" si="34"/>
        <v>61.21365899386015</v>
      </c>
      <c r="K534" s="5">
        <v>239358.02097000001</v>
      </c>
      <c r="L534" s="5">
        <f t="shared" si="35"/>
        <v>94.680662186125019</v>
      </c>
      <c r="M534" s="5">
        <v>24818.963890000014</v>
      </c>
    </row>
    <row r="535" spans="1:13" ht="38.25" x14ac:dyDescent="0.2">
      <c r="A535" s="4" t="s">
        <v>984</v>
      </c>
      <c r="B535" s="4" t="s">
        <v>636</v>
      </c>
      <c r="C535" s="5">
        <v>6497.9</v>
      </c>
      <c r="D535" s="5">
        <v>6497.9</v>
      </c>
      <c r="E535" s="5">
        <f t="shared" si="32"/>
        <v>100</v>
      </c>
      <c r="F535" s="5"/>
      <c r="G535" s="5" t="str">
        <f t="shared" si="33"/>
        <v xml:space="preserve"> </v>
      </c>
      <c r="H535" s="5">
        <v>6497.9</v>
      </c>
      <c r="I535" s="5">
        <v>6497.9</v>
      </c>
      <c r="J535" s="5">
        <f t="shared" si="34"/>
        <v>100</v>
      </c>
      <c r="K535" s="5"/>
      <c r="L535" s="5" t="str">
        <f t="shared" si="35"/>
        <v xml:space="preserve"> </v>
      </c>
      <c r="M535" s="5"/>
    </row>
    <row r="536" spans="1:13" ht="63.75" x14ac:dyDescent="0.2">
      <c r="A536" s="4" t="s">
        <v>470</v>
      </c>
      <c r="B536" s="4" t="s">
        <v>883</v>
      </c>
      <c r="C536" s="5">
        <v>6497.9</v>
      </c>
      <c r="D536" s="5">
        <v>6497.9</v>
      </c>
      <c r="E536" s="5">
        <f t="shared" si="32"/>
        <v>100</v>
      </c>
      <c r="F536" s="5"/>
      <c r="G536" s="5" t="str">
        <f t="shared" si="33"/>
        <v xml:space="preserve"> </v>
      </c>
      <c r="H536" s="5">
        <v>6497.9</v>
      </c>
      <c r="I536" s="5">
        <v>6497.9</v>
      </c>
      <c r="J536" s="5">
        <f t="shared" si="34"/>
        <v>100</v>
      </c>
      <c r="K536" s="5"/>
      <c r="L536" s="5" t="str">
        <f t="shared" si="35"/>
        <v xml:space="preserve"> </v>
      </c>
      <c r="M536" s="5"/>
    </row>
    <row r="537" spans="1:13" ht="140.25" x14ac:dyDescent="0.2">
      <c r="A537" s="4" t="s">
        <v>619</v>
      </c>
      <c r="B537" s="4" t="s">
        <v>315</v>
      </c>
      <c r="C537" s="5">
        <v>472.9</v>
      </c>
      <c r="D537" s="5">
        <v>472.9</v>
      </c>
      <c r="E537" s="5">
        <f t="shared" si="32"/>
        <v>100</v>
      </c>
      <c r="F537" s="5"/>
      <c r="G537" s="5" t="str">
        <f t="shared" si="33"/>
        <v xml:space="preserve"> </v>
      </c>
      <c r="H537" s="5">
        <v>472.9</v>
      </c>
      <c r="I537" s="5">
        <v>472.9</v>
      </c>
      <c r="J537" s="5">
        <f t="shared" si="34"/>
        <v>100</v>
      </c>
      <c r="K537" s="5"/>
      <c r="L537" s="5" t="str">
        <f t="shared" si="35"/>
        <v xml:space="preserve"> </v>
      </c>
      <c r="M537" s="5"/>
    </row>
    <row r="538" spans="1:13" ht="165.75" x14ac:dyDescent="0.2">
      <c r="A538" s="4" t="s">
        <v>82</v>
      </c>
      <c r="B538" s="4" t="s">
        <v>903</v>
      </c>
      <c r="C538" s="5">
        <v>472.9</v>
      </c>
      <c r="D538" s="5">
        <v>472.9</v>
      </c>
      <c r="E538" s="5">
        <f t="shared" si="32"/>
        <v>100</v>
      </c>
      <c r="F538" s="5"/>
      <c r="G538" s="5" t="str">
        <f t="shared" si="33"/>
        <v xml:space="preserve"> </v>
      </c>
      <c r="H538" s="5">
        <v>472.9</v>
      </c>
      <c r="I538" s="5">
        <v>472.9</v>
      </c>
      <c r="J538" s="5">
        <f t="shared" si="34"/>
        <v>100</v>
      </c>
      <c r="K538" s="5"/>
      <c r="L538" s="5" t="str">
        <f t="shared" si="35"/>
        <v xml:space="preserve"> </v>
      </c>
      <c r="M538" s="5"/>
    </row>
    <row r="539" spans="1:13" ht="140.25" x14ac:dyDescent="0.2">
      <c r="A539" s="4" t="s">
        <v>591</v>
      </c>
      <c r="B539" s="4" t="s">
        <v>289</v>
      </c>
      <c r="C539" s="5">
        <v>18382.599999999999</v>
      </c>
      <c r="D539" s="5">
        <v>18382.599999999999</v>
      </c>
      <c r="E539" s="5">
        <f t="shared" si="32"/>
        <v>100</v>
      </c>
      <c r="F539" s="5"/>
      <c r="G539" s="5" t="str">
        <f t="shared" si="33"/>
        <v xml:space="preserve"> </v>
      </c>
      <c r="H539" s="5">
        <v>18382.599999999999</v>
      </c>
      <c r="I539" s="5">
        <v>18382.599999999999</v>
      </c>
      <c r="J539" s="5">
        <f t="shared" si="34"/>
        <v>100</v>
      </c>
      <c r="K539" s="5"/>
      <c r="L539" s="5" t="str">
        <f t="shared" si="35"/>
        <v xml:space="preserve"> </v>
      </c>
      <c r="M539" s="5"/>
    </row>
    <row r="540" spans="1:13" ht="153" x14ac:dyDescent="0.2">
      <c r="A540" s="4" t="s">
        <v>55</v>
      </c>
      <c r="B540" s="4" t="s">
        <v>833</v>
      </c>
      <c r="C540" s="5">
        <v>18382.599999999999</v>
      </c>
      <c r="D540" s="5">
        <v>18382.599999999999</v>
      </c>
      <c r="E540" s="5">
        <f t="shared" si="32"/>
        <v>100</v>
      </c>
      <c r="F540" s="5"/>
      <c r="G540" s="5" t="str">
        <f t="shared" si="33"/>
        <v xml:space="preserve"> </v>
      </c>
      <c r="H540" s="5">
        <v>18382.599999999999</v>
      </c>
      <c r="I540" s="5">
        <v>18382.599999999999</v>
      </c>
      <c r="J540" s="5">
        <f t="shared" si="34"/>
        <v>100</v>
      </c>
      <c r="K540" s="5"/>
      <c r="L540" s="5" t="str">
        <f t="shared" si="35"/>
        <v xml:space="preserve"> </v>
      </c>
      <c r="M540" s="5"/>
    </row>
    <row r="541" spans="1:13" ht="216.75" x14ac:dyDescent="0.2">
      <c r="A541" s="4" t="s">
        <v>1</v>
      </c>
      <c r="B541" s="4" t="s">
        <v>400</v>
      </c>
      <c r="C541" s="5">
        <v>175323.2</v>
      </c>
      <c r="D541" s="5">
        <v>135202.29539000001</v>
      </c>
      <c r="E541" s="5">
        <f t="shared" si="32"/>
        <v>77.11603221364885</v>
      </c>
      <c r="F541" s="5">
        <v>95997.075549999994</v>
      </c>
      <c r="G541" s="5">
        <f t="shared" si="33"/>
        <v>140.84001477688767</v>
      </c>
      <c r="H541" s="5">
        <v>175323.2</v>
      </c>
      <c r="I541" s="5">
        <v>135202.29539000001</v>
      </c>
      <c r="J541" s="5">
        <f t="shared" si="34"/>
        <v>77.11603221364885</v>
      </c>
      <c r="K541" s="5">
        <v>95997.075549999994</v>
      </c>
      <c r="L541" s="5">
        <f t="shared" si="35"/>
        <v>140.84001477688767</v>
      </c>
      <c r="M541" s="5">
        <v>18747.632700000016</v>
      </c>
    </row>
    <row r="542" spans="1:13" ht="229.5" x14ac:dyDescent="0.2">
      <c r="A542" s="4" t="s">
        <v>860</v>
      </c>
      <c r="B542" s="4" t="s">
        <v>884</v>
      </c>
      <c r="C542" s="5">
        <v>175323.2</v>
      </c>
      <c r="D542" s="5">
        <v>135202.29539000001</v>
      </c>
      <c r="E542" s="5">
        <f t="shared" si="32"/>
        <v>77.11603221364885</v>
      </c>
      <c r="F542" s="5">
        <v>95997.075549999994</v>
      </c>
      <c r="G542" s="5">
        <f t="shared" si="33"/>
        <v>140.84001477688767</v>
      </c>
      <c r="H542" s="5">
        <v>175323.2</v>
      </c>
      <c r="I542" s="5">
        <v>135202.29539000001</v>
      </c>
      <c r="J542" s="5">
        <f t="shared" si="34"/>
        <v>77.11603221364885</v>
      </c>
      <c r="K542" s="5">
        <v>95997.075549999994</v>
      </c>
      <c r="L542" s="5">
        <f t="shared" si="35"/>
        <v>140.84001477688767</v>
      </c>
      <c r="M542" s="5">
        <v>18747.632700000016</v>
      </c>
    </row>
    <row r="543" spans="1:13" ht="76.5" x14ac:dyDescent="0.2">
      <c r="A543" s="4" t="s">
        <v>456</v>
      </c>
      <c r="B543" s="4" t="s">
        <v>755</v>
      </c>
      <c r="C543" s="5">
        <v>466524.5</v>
      </c>
      <c r="D543" s="5">
        <v>294935.516</v>
      </c>
      <c r="E543" s="5">
        <f t="shared" si="32"/>
        <v>63.219727152593272</v>
      </c>
      <c r="F543" s="5">
        <v>76885.681800000006</v>
      </c>
      <c r="G543" s="5" t="str">
        <f t="shared" si="33"/>
        <v>свыше 200</v>
      </c>
      <c r="H543" s="5">
        <v>466524.5</v>
      </c>
      <c r="I543" s="5">
        <v>294935.516</v>
      </c>
      <c r="J543" s="5">
        <f t="shared" si="34"/>
        <v>63.219727152593272</v>
      </c>
      <c r="K543" s="5">
        <v>76885.681800000006</v>
      </c>
      <c r="L543" s="5" t="str">
        <f t="shared" si="35"/>
        <v>свыше 200</v>
      </c>
      <c r="M543" s="5">
        <v>35799.417019999993</v>
      </c>
    </row>
    <row r="544" spans="1:13" ht="102" x14ac:dyDescent="0.2">
      <c r="A544" s="4" t="s">
        <v>1249</v>
      </c>
      <c r="B544" s="4" t="s">
        <v>706</v>
      </c>
      <c r="C544" s="5">
        <v>466524.5</v>
      </c>
      <c r="D544" s="5">
        <v>294935.516</v>
      </c>
      <c r="E544" s="5">
        <f t="shared" si="32"/>
        <v>63.219727152593272</v>
      </c>
      <c r="F544" s="5">
        <v>76885.681800000006</v>
      </c>
      <c r="G544" s="5" t="str">
        <f t="shared" si="33"/>
        <v>свыше 200</v>
      </c>
      <c r="H544" s="5">
        <v>466524.5</v>
      </c>
      <c r="I544" s="5">
        <v>294935.516</v>
      </c>
      <c r="J544" s="5">
        <f t="shared" si="34"/>
        <v>63.219727152593272</v>
      </c>
      <c r="K544" s="5">
        <v>76885.681800000006</v>
      </c>
      <c r="L544" s="5" t="str">
        <f t="shared" si="35"/>
        <v>свыше 200</v>
      </c>
      <c r="M544" s="5">
        <v>35799.417019999993</v>
      </c>
    </row>
    <row r="545" spans="1:13" ht="51" x14ac:dyDescent="0.2">
      <c r="A545" s="4" t="s">
        <v>1078</v>
      </c>
      <c r="B545" s="4" t="s">
        <v>912</v>
      </c>
      <c r="C545" s="5">
        <v>100499.5</v>
      </c>
      <c r="D545" s="5">
        <v>56138.99224</v>
      </c>
      <c r="E545" s="5">
        <f t="shared" si="32"/>
        <v>55.85997168145115</v>
      </c>
      <c r="F545" s="5">
        <v>51621.494749999998</v>
      </c>
      <c r="G545" s="5">
        <f t="shared" si="33"/>
        <v>108.75119465617567</v>
      </c>
      <c r="H545" s="5">
        <v>100499.5</v>
      </c>
      <c r="I545" s="5">
        <v>56138.99224</v>
      </c>
      <c r="J545" s="5">
        <f t="shared" si="34"/>
        <v>55.85997168145115</v>
      </c>
      <c r="K545" s="5">
        <v>51621.494749999998</v>
      </c>
      <c r="L545" s="5">
        <f t="shared" si="35"/>
        <v>108.75119465617567</v>
      </c>
      <c r="M545" s="5">
        <v>4936.8620299999966</v>
      </c>
    </row>
    <row r="546" spans="1:13" ht="25.5" x14ac:dyDescent="0.2">
      <c r="A546" s="4" t="s">
        <v>695</v>
      </c>
      <c r="B546" s="4" t="s">
        <v>311</v>
      </c>
      <c r="C546" s="5">
        <v>3645139.6866799998</v>
      </c>
      <c r="D546" s="5">
        <v>1411206.44123</v>
      </c>
      <c r="E546" s="5">
        <f t="shared" si="32"/>
        <v>38.714742438727484</v>
      </c>
      <c r="F546" s="5">
        <v>528372.96721000003</v>
      </c>
      <c r="G546" s="5" t="str">
        <f t="shared" si="33"/>
        <v>свыше 200</v>
      </c>
      <c r="H546" s="5">
        <v>3644988.38668</v>
      </c>
      <c r="I546" s="5">
        <v>1411206.44123</v>
      </c>
      <c r="J546" s="5">
        <f t="shared" si="34"/>
        <v>38.716349450851965</v>
      </c>
      <c r="K546" s="5">
        <v>528372.96721000003</v>
      </c>
      <c r="L546" s="5" t="str">
        <f t="shared" si="35"/>
        <v>свыше 200</v>
      </c>
      <c r="M546" s="5">
        <v>613098.37956000003</v>
      </c>
    </row>
    <row r="547" spans="1:13" ht="127.5" x14ac:dyDescent="0.2">
      <c r="A547" s="4" t="s">
        <v>217</v>
      </c>
      <c r="B547" s="4" t="s">
        <v>338</v>
      </c>
      <c r="C547" s="5">
        <v>151.30000000000001</v>
      </c>
      <c r="D547" s="5"/>
      <c r="E547" s="5" t="str">
        <f t="shared" si="32"/>
        <v/>
      </c>
      <c r="F547" s="5"/>
      <c r="G547" s="5" t="str">
        <f t="shared" si="33"/>
        <v xml:space="preserve"> </v>
      </c>
      <c r="H547" s="5"/>
      <c r="I547" s="5"/>
      <c r="J547" s="5" t="str">
        <f t="shared" si="34"/>
        <v xml:space="preserve"> </v>
      </c>
      <c r="K547" s="5"/>
      <c r="L547" s="5" t="str">
        <f t="shared" si="35"/>
        <v xml:space="preserve"> </v>
      </c>
      <c r="M547" s="5"/>
    </row>
    <row r="548" spans="1:13" ht="140.25" x14ac:dyDescent="0.2">
      <c r="A548" s="4" t="s">
        <v>399</v>
      </c>
      <c r="B548" s="4" t="s">
        <v>744</v>
      </c>
      <c r="C548" s="5">
        <v>151.30000000000001</v>
      </c>
      <c r="D548" s="5"/>
      <c r="E548" s="5" t="str">
        <f t="shared" si="32"/>
        <v/>
      </c>
      <c r="F548" s="5"/>
      <c r="G548" s="5" t="str">
        <f t="shared" si="33"/>
        <v xml:space="preserve"> </v>
      </c>
      <c r="H548" s="5"/>
      <c r="I548" s="5"/>
      <c r="J548" s="5" t="str">
        <f t="shared" si="34"/>
        <v xml:space="preserve"> </v>
      </c>
      <c r="K548" s="5"/>
      <c r="L548" s="5" t="str">
        <f t="shared" si="35"/>
        <v xml:space="preserve"> </v>
      </c>
      <c r="M548" s="5"/>
    </row>
    <row r="549" spans="1:13" ht="89.25" x14ac:dyDescent="0.2">
      <c r="A549" s="4" t="s">
        <v>1345</v>
      </c>
      <c r="B549" s="4" t="s">
        <v>1121</v>
      </c>
      <c r="C549" s="5"/>
      <c r="D549" s="5"/>
      <c r="E549" s="5" t="str">
        <f t="shared" si="32"/>
        <v xml:space="preserve"> </v>
      </c>
      <c r="F549" s="5">
        <v>4215.2131499999996</v>
      </c>
      <c r="G549" s="5" t="str">
        <f t="shared" si="33"/>
        <v/>
      </c>
      <c r="H549" s="5"/>
      <c r="I549" s="5"/>
      <c r="J549" s="5" t="str">
        <f t="shared" si="34"/>
        <v xml:space="preserve"> </v>
      </c>
      <c r="K549" s="5">
        <v>4215.2131499999996</v>
      </c>
      <c r="L549" s="5" t="str">
        <f t="shared" si="35"/>
        <v/>
      </c>
      <c r="M549" s="5"/>
    </row>
    <row r="550" spans="1:13" ht="102" x14ac:dyDescent="0.2">
      <c r="A550" s="4" t="s">
        <v>749</v>
      </c>
      <c r="B550" s="4" t="s">
        <v>23</v>
      </c>
      <c r="C550" s="5">
        <v>6069.1266500000002</v>
      </c>
      <c r="D550" s="5">
        <v>3961.4887399999998</v>
      </c>
      <c r="E550" s="5">
        <f t="shared" si="32"/>
        <v>65.272797363686578</v>
      </c>
      <c r="F550" s="5">
        <v>4215.2131499999996</v>
      </c>
      <c r="G550" s="5">
        <f t="shared" si="33"/>
        <v>93.980745433952734</v>
      </c>
      <c r="H550" s="5">
        <v>6069.1266500000002</v>
      </c>
      <c r="I550" s="5">
        <v>3961.4887399999998</v>
      </c>
      <c r="J550" s="5">
        <f t="shared" si="34"/>
        <v>65.272797363686578</v>
      </c>
      <c r="K550" s="5">
        <v>4215.2131499999996</v>
      </c>
      <c r="L550" s="5">
        <f t="shared" si="35"/>
        <v>93.980745433952734</v>
      </c>
      <c r="M550" s="5">
        <v>432.44838999999956</v>
      </c>
    </row>
    <row r="551" spans="1:13" ht="76.5" x14ac:dyDescent="0.2">
      <c r="A551" s="4" t="s">
        <v>1346</v>
      </c>
      <c r="B551" s="4" t="s">
        <v>1263</v>
      </c>
      <c r="C551" s="5">
        <v>4805.5900300000003</v>
      </c>
      <c r="D551" s="5">
        <v>2221.20568</v>
      </c>
      <c r="E551" s="5">
        <f t="shared" si="32"/>
        <v>46.221289501052169</v>
      </c>
      <c r="F551" s="5">
        <v>3447.49487</v>
      </c>
      <c r="G551" s="5">
        <f t="shared" si="33"/>
        <v>64.429557222227288</v>
      </c>
      <c r="H551" s="5">
        <v>4805.5900300000003</v>
      </c>
      <c r="I551" s="5">
        <v>2221.20568</v>
      </c>
      <c r="J551" s="5">
        <f t="shared" si="34"/>
        <v>46.221289501052169</v>
      </c>
      <c r="K551" s="5">
        <v>3447.49487</v>
      </c>
      <c r="L551" s="5">
        <f t="shared" si="35"/>
        <v>64.429557222227288</v>
      </c>
      <c r="M551" s="5">
        <v>262.39</v>
      </c>
    </row>
    <row r="552" spans="1:13" ht="102" x14ac:dyDescent="0.2">
      <c r="A552" s="4" t="s">
        <v>847</v>
      </c>
      <c r="B552" s="4" t="s">
        <v>42</v>
      </c>
      <c r="C552" s="5">
        <v>4805.5900300000003</v>
      </c>
      <c r="D552" s="5">
        <v>2221.20568</v>
      </c>
      <c r="E552" s="5">
        <f t="shared" si="32"/>
        <v>46.221289501052169</v>
      </c>
      <c r="F552" s="5">
        <v>3447.49487</v>
      </c>
      <c r="G552" s="5">
        <f t="shared" si="33"/>
        <v>64.429557222227288</v>
      </c>
      <c r="H552" s="5">
        <v>4805.5900300000003</v>
      </c>
      <c r="I552" s="5">
        <v>2221.20568</v>
      </c>
      <c r="J552" s="5">
        <f t="shared" si="34"/>
        <v>46.221289501052169</v>
      </c>
      <c r="K552" s="5">
        <v>3447.49487</v>
      </c>
      <c r="L552" s="5">
        <f t="shared" si="35"/>
        <v>64.429557222227288</v>
      </c>
      <c r="M552" s="5">
        <v>262.39361000000008</v>
      </c>
    </row>
    <row r="553" spans="1:13" ht="178.5" x14ac:dyDescent="0.2">
      <c r="A553" s="4" t="s">
        <v>765</v>
      </c>
      <c r="B553" s="4" t="s">
        <v>925</v>
      </c>
      <c r="C553" s="5">
        <v>211776.3</v>
      </c>
      <c r="D553" s="5">
        <v>49693.23143</v>
      </c>
      <c r="E553" s="5">
        <f t="shared" si="32"/>
        <v>23.464963468527877</v>
      </c>
      <c r="F553" s="5"/>
      <c r="G553" s="5" t="str">
        <f t="shared" si="33"/>
        <v xml:space="preserve"> </v>
      </c>
      <c r="H553" s="5">
        <v>211776.3</v>
      </c>
      <c r="I553" s="5">
        <v>49693.23143</v>
      </c>
      <c r="J553" s="5">
        <f t="shared" si="34"/>
        <v>23.464963468527877</v>
      </c>
      <c r="K553" s="5"/>
      <c r="L553" s="5" t="str">
        <f t="shared" si="35"/>
        <v xml:space="preserve"> </v>
      </c>
      <c r="M553" s="5">
        <v>8546.6545699999988</v>
      </c>
    </row>
    <row r="554" spans="1:13" ht="191.25" x14ac:dyDescent="0.2">
      <c r="A554" s="4" t="s">
        <v>1027</v>
      </c>
      <c r="B554" s="4" t="s">
        <v>944</v>
      </c>
      <c r="C554" s="5">
        <v>211776.3</v>
      </c>
      <c r="D554" s="5">
        <v>49693.23143</v>
      </c>
      <c r="E554" s="5">
        <f t="shared" si="32"/>
        <v>23.464963468527877</v>
      </c>
      <c r="F554" s="5"/>
      <c r="G554" s="5" t="str">
        <f t="shared" si="33"/>
        <v xml:space="preserve"> </v>
      </c>
      <c r="H554" s="5">
        <v>211776.3</v>
      </c>
      <c r="I554" s="5">
        <v>49693.23143</v>
      </c>
      <c r="J554" s="5">
        <f t="shared" si="34"/>
        <v>23.464963468527877</v>
      </c>
      <c r="K554" s="5"/>
      <c r="L554" s="5" t="str">
        <f t="shared" si="35"/>
        <v xml:space="preserve"> </v>
      </c>
      <c r="M554" s="5">
        <v>8546.6545699999988</v>
      </c>
    </row>
    <row r="555" spans="1:13" ht="76.5" x14ac:dyDescent="0.2">
      <c r="A555" s="4" t="s">
        <v>1046</v>
      </c>
      <c r="B555" s="4" t="s">
        <v>1202</v>
      </c>
      <c r="C555" s="5">
        <v>67490.5</v>
      </c>
      <c r="D555" s="5">
        <v>57567.871429999999</v>
      </c>
      <c r="E555" s="5">
        <f t="shared" si="32"/>
        <v>85.297740319007858</v>
      </c>
      <c r="F555" s="5">
        <v>76993.713269999993</v>
      </c>
      <c r="G555" s="5">
        <f t="shared" si="33"/>
        <v>74.769574014597993</v>
      </c>
      <c r="H555" s="5">
        <v>67490.5</v>
      </c>
      <c r="I555" s="5">
        <v>57567.871429999999</v>
      </c>
      <c r="J555" s="5">
        <f t="shared" si="34"/>
        <v>85.297740319007858</v>
      </c>
      <c r="K555" s="5">
        <v>76993.713269999993</v>
      </c>
      <c r="L555" s="5">
        <f t="shared" si="35"/>
        <v>74.769574014597993</v>
      </c>
      <c r="M555" s="5">
        <v>557.04039000000193</v>
      </c>
    </row>
    <row r="556" spans="1:13" ht="89.25" x14ac:dyDescent="0.2">
      <c r="A556" s="4" t="s">
        <v>1275</v>
      </c>
      <c r="B556" s="4" t="s">
        <v>337</v>
      </c>
      <c r="C556" s="5">
        <v>67490.5</v>
      </c>
      <c r="D556" s="5">
        <v>57567.871429999999</v>
      </c>
      <c r="E556" s="5">
        <f t="shared" si="32"/>
        <v>85.297740319007858</v>
      </c>
      <c r="F556" s="5">
        <v>76993.713269999993</v>
      </c>
      <c r="G556" s="5">
        <f t="shared" si="33"/>
        <v>74.769574014597993</v>
      </c>
      <c r="H556" s="5">
        <v>67490.5</v>
      </c>
      <c r="I556" s="5">
        <v>57567.871429999999</v>
      </c>
      <c r="J556" s="5">
        <f t="shared" si="34"/>
        <v>85.297740319007858</v>
      </c>
      <c r="K556" s="5">
        <v>76993.713269999993</v>
      </c>
      <c r="L556" s="5">
        <f t="shared" si="35"/>
        <v>74.769574014597993</v>
      </c>
      <c r="M556" s="5">
        <v>557.04039000000193</v>
      </c>
    </row>
    <row r="557" spans="1:13" ht="229.5" x14ac:dyDescent="0.2">
      <c r="A557" s="4" t="s">
        <v>44</v>
      </c>
      <c r="B557" s="4" t="s">
        <v>304</v>
      </c>
      <c r="C557" s="5">
        <v>276939</v>
      </c>
      <c r="D557" s="5">
        <v>269742.05012999999</v>
      </c>
      <c r="E557" s="5">
        <f t="shared" si="32"/>
        <v>97.401250863908643</v>
      </c>
      <c r="F557" s="5"/>
      <c r="G557" s="5" t="str">
        <f t="shared" si="33"/>
        <v xml:space="preserve"> </v>
      </c>
      <c r="H557" s="5">
        <v>276939</v>
      </c>
      <c r="I557" s="5">
        <v>269742.05012999999</v>
      </c>
      <c r="J557" s="5">
        <f t="shared" si="34"/>
        <v>97.401250863908643</v>
      </c>
      <c r="K557" s="5"/>
      <c r="L557" s="5" t="str">
        <f t="shared" si="35"/>
        <v xml:space="preserve"> </v>
      </c>
      <c r="M557" s="5">
        <v>269742.05012999999</v>
      </c>
    </row>
    <row r="558" spans="1:13" ht="140.25" x14ac:dyDescent="0.2">
      <c r="A558" s="4" t="s">
        <v>448</v>
      </c>
      <c r="B558" s="4" t="s">
        <v>1102</v>
      </c>
      <c r="C558" s="5">
        <v>44868.800000000003</v>
      </c>
      <c r="D558" s="5">
        <v>43921.279999999999</v>
      </c>
      <c r="E558" s="5">
        <f t="shared" si="32"/>
        <v>97.88824305530791</v>
      </c>
      <c r="F558" s="5"/>
      <c r="G558" s="5" t="str">
        <f t="shared" si="33"/>
        <v xml:space="preserve"> </v>
      </c>
      <c r="H558" s="5">
        <v>44868.800000000003</v>
      </c>
      <c r="I558" s="5">
        <v>43921.279999999999</v>
      </c>
      <c r="J558" s="5">
        <f t="shared" si="34"/>
        <v>97.88824305530791</v>
      </c>
      <c r="K558" s="5"/>
      <c r="L558" s="5" t="str">
        <f t="shared" si="35"/>
        <v xml:space="preserve"> </v>
      </c>
      <c r="M558" s="5">
        <v>17000</v>
      </c>
    </row>
    <row r="559" spans="1:13" ht="153" x14ac:dyDescent="0.2">
      <c r="A559" s="4" t="s">
        <v>734</v>
      </c>
      <c r="B559" s="4" t="s">
        <v>793</v>
      </c>
      <c r="C559" s="5">
        <v>44868.800000000003</v>
      </c>
      <c r="D559" s="5">
        <v>43921.279999999999</v>
      </c>
      <c r="E559" s="5">
        <f t="shared" si="32"/>
        <v>97.88824305530791</v>
      </c>
      <c r="F559" s="5"/>
      <c r="G559" s="5" t="str">
        <f t="shared" si="33"/>
        <v xml:space="preserve"> </v>
      </c>
      <c r="H559" s="5">
        <v>44868.800000000003</v>
      </c>
      <c r="I559" s="5">
        <v>43921.279999999999</v>
      </c>
      <c r="J559" s="5">
        <f t="shared" si="34"/>
        <v>97.88824305530791</v>
      </c>
      <c r="K559" s="5"/>
      <c r="L559" s="5" t="str">
        <f t="shared" si="35"/>
        <v xml:space="preserve"> </v>
      </c>
      <c r="M559" s="5">
        <v>17000</v>
      </c>
    </row>
    <row r="560" spans="1:13" ht="89.25" x14ac:dyDescent="0.2">
      <c r="A560" s="4" t="s">
        <v>1114</v>
      </c>
      <c r="B560" s="4" t="s">
        <v>1000</v>
      </c>
      <c r="C560" s="5">
        <v>107182</v>
      </c>
      <c r="D560" s="5">
        <v>40000</v>
      </c>
      <c r="E560" s="5">
        <f t="shared" si="32"/>
        <v>37.319699203224424</v>
      </c>
      <c r="F560" s="5"/>
      <c r="G560" s="5" t="str">
        <f t="shared" si="33"/>
        <v xml:space="preserve"> </v>
      </c>
      <c r="H560" s="5">
        <v>107182</v>
      </c>
      <c r="I560" s="5">
        <v>40000</v>
      </c>
      <c r="J560" s="5">
        <f t="shared" si="34"/>
        <v>37.319699203224424</v>
      </c>
      <c r="K560" s="5"/>
      <c r="L560" s="5" t="str">
        <f t="shared" si="35"/>
        <v xml:space="preserve"> </v>
      </c>
      <c r="M560" s="5"/>
    </row>
    <row r="561" spans="1:13" ht="102" x14ac:dyDescent="0.2">
      <c r="A561" s="4" t="s">
        <v>12</v>
      </c>
      <c r="B561" s="4" t="s">
        <v>994</v>
      </c>
      <c r="C561" s="5">
        <v>107182</v>
      </c>
      <c r="D561" s="5">
        <v>40000</v>
      </c>
      <c r="E561" s="5">
        <f t="shared" si="32"/>
        <v>37.319699203224424</v>
      </c>
      <c r="F561" s="5"/>
      <c r="G561" s="5" t="str">
        <f t="shared" si="33"/>
        <v xml:space="preserve"> </v>
      </c>
      <c r="H561" s="5">
        <v>107182</v>
      </c>
      <c r="I561" s="5">
        <v>40000</v>
      </c>
      <c r="J561" s="5">
        <f t="shared" si="34"/>
        <v>37.319699203224424</v>
      </c>
      <c r="K561" s="5"/>
      <c r="L561" s="5" t="str">
        <f t="shared" si="35"/>
        <v xml:space="preserve"> </v>
      </c>
      <c r="M561" s="5"/>
    </row>
    <row r="562" spans="1:13" ht="127.5" x14ac:dyDescent="0.2">
      <c r="A562" s="4" t="s">
        <v>503</v>
      </c>
      <c r="B562" s="4" t="s">
        <v>418</v>
      </c>
      <c r="C562" s="5">
        <v>10325.1</v>
      </c>
      <c r="D562" s="5">
        <v>3441.7</v>
      </c>
      <c r="E562" s="5">
        <f t="shared" si="32"/>
        <v>33.333333333333329</v>
      </c>
      <c r="F562" s="5"/>
      <c r="G562" s="5" t="str">
        <f t="shared" si="33"/>
        <v xml:space="preserve"> </v>
      </c>
      <c r="H562" s="5">
        <v>10325.1</v>
      </c>
      <c r="I562" s="5">
        <v>3441.7</v>
      </c>
      <c r="J562" s="5">
        <f t="shared" si="34"/>
        <v>33.333333333333329</v>
      </c>
      <c r="K562" s="5"/>
      <c r="L562" s="5" t="str">
        <f t="shared" si="35"/>
        <v xml:space="preserve"> </v>
      </c>
      <c r="M562" s="5">
        <v>3441.7</v>
      </c>
    </row>
    <row r="563" spans="1:13" ht="140.25" x14ac:dyDescent="0.2">
      <c r="A563" s="4" t="s">
        <v>1282</v>
      </c>
      <c r="B563" s="4" t="s">
        <v>492</v>
      </c>
      <c r="C563" s="5">
        <v>10325.1</v>
      </c>
      <c r="D563" s="5">
        <v>3441.7</v>
      </c>
      <c r="E563" s="5">
        <f t="shared" si="32"/>
        <v>33.333333333333329</v>
      </c>
      <c r="F563" s="5"/>
      <c r="G563" s="5" t="str">
        <f t="shared" si="33"/>
        <v xml:space="preserve"> </v>
      </c>
      <c r="H563" s="5">
        <v>10325.1</v>
      </c>
      <c r="I563" s="5">
        <v>3441.7</v>
      </c>
      <c r="J563" s="5">
        <f t="shared" si="34"/>
        <v>33.333333333333329</v>
      </c>
      <c r="K563" s="5"/>
      <c r="L563" s="5" t="str">
        <f t="shared" si="35"/>
        <v xml:space="preserve"> </v>
      </c>
      <c r="M563" s="5">
        <v>3441.7</v>
      </c>
    </row>
    <row r="564" spans="1:13" ht="127.5" x14ac:dyDescent="0.2">
      <c r="A564" s="4" t="s">
        <v>1255</v>
      </c>
      <c r="B564" s="4" t="s">
        <v>164</v>
      </c>
      <c r="C564" s="5">
        <v>40.770000000000003</v>
      </c>
      <c r="D564" s="5">
        <v>40.770000000000003</v>
      </c>
      <c r="E564" s="5">
        <f t="shared" si="32"/>
        <v>100</v>
      </c>
      <c r="F564" s="5"/>
      <c r="G564" s="5" t="str">
        <f t="shared" si="33"/>
        <v xml:space="preserve"> </v>
      </c>
      <c r="H564" s="5">
        <v>40.770000000000003</v>
      </c>
      <c r="I564" s="5">
        <v>40.770000000000003</v>
      </c>
      <c r="J564" s="5">
        <f t="shared" si="34"/>
        <v>100</v>
      </c>
      <c r="K564" s="5"/>
      <c r="L564" s="5" t="str">
        <f t="shared" si="35"/>
        <v xml:space="preserve"> </v>
      </c>
      <c r="M564" s="5"/>
    </row>
    <row r="565" spans="1:13" ht="357" x14ac:dyDescent="0.2">
      <c r="A565" s="4" t="s">
        <v>745</v>
      </c>
      <c r="B565" s="4" t="s">
        <v>1072</v>
      </c>
      <c r="C565" s="5">
        <v>2910.5</v>
      </c>
      <c r="D565" s="5">
        <v>2022.4690900000001</v>
      </c>
      <c r="E565" s="5">
        <f t="shared" si="32"/>
        <v>69.488716371757434</v>
      </c>
      <c r="F565" s="5"/>
      <c r="G565" s="5" t="str">
        <f t="shared" si="33"/>
        <v xml:space="preserve"> </v>
      </c>
      <c r="H565" s="5">
        <v>2910.5</v>
      </c>
      <c r="I565" s="5">
        <v>2022.4690900000001</v>
      </c>
      <c r="J565" s="5">
        <f t="shared" si="34"/>
        <v>69.488716371757434</v>
      </c>
      <c r="K565" s="5"/>
      <c r="L565" s="5" t="str">
        <f t="shared" si="35"/>
        <v xml:space="preserve"> </v>
      </c>
      <c r="M565" s="5">
        <v>258.31367</v>
      </c>
    </row>
    <row r="566" spans="1:13" ht="382.5" x14ac:dyDescent="0.2">
      <c r="A566" s="4" t="s">
        <v>190</v>
      </c>
      <c r="B566" s="4" t="s">
        <v>1217</v>
      </c>
      <c r="C566" s="5">
        <v>2910.5</v>
      </c>
      <c r="D566" s="5">
        <v>2022.4690900000001</v>
      </c>
      <c r="E566" s="5">
        <f t="shared" si="32"/>
        <v>69.488716371757434</v>
      </c>
      <c r="F566" s="5"/>
      <c r="G566" s="5" t="str">
        <f t="shared" si="33"/>
        <v xml:space="preserve"> </v>
      </c>
      <c r="H566" s="5">
        <v>2910.5</v>
      </c>
      <c r="I566" s="5">
        <v>2022.4690900000001</v>
      </c>
      <c r="J566" s="5">
        <f t="shared" si="34"/>
        <v>69.488716371757434</v>
      </c>
      <c r="K566" s="5"/>
      <c r="L566" s="5" t="str">
        <f t="shared" si="35"/>
        <v xml:space="preserve"> </v>
      </c>
      <c r="M566" s="5">
        <v>258.31367</v>
      </c>
    </row>
    <row r="567" spans="1:13" ht="51" x14ac:dyDescent="0.2">
      <c r="A567" s="4" t="s">
        <v>31</v>
      </c>
      <c r="B567" s="4" t="s">
        <v>40</v>
      </c>
      <c r="C567" s="5">
        <v>18784.7</v>
      </c>
      <c r="D567" s="5">
        <v>18369</v>
      </c>
      <c r="E567" s="5">
        <f t="shared" si="32"/>
        <v>97.787028805357551</v>
      </c>
      <c r="F567" s="5"/>
      <c r="G567" s="5" t="str">
        <f t="shared" si="33"/>
        <v xml:space="preserve"> </v>
      </c>
      <c r="H567" s="5">
        <v>18784.7</v>
      </c>
      <c r="I567" s="5">
        <v>18369</v>
      </c>
      <c r="J567" s="5">
        <f t="shared" si="34"/>
        <v>97.787028805357551</v>
      </c>
      <c r="K567" s="5"/>
      <c r="L567" s="5" t="str">
        <f t="shared" si="35"/>
        <v xml:space="preserve"> </v>
      </c>
      <c r="M567" s="5"/>
    </row>
    <row r="568" spans="1:13" ht="76.5" x14ac:dyDescent="0.2">
      <c r="A568" s="4" t="s">
        <v>880</v>
      </c>
      <c r="B568" s="4" t="s">
        <v>1108</v>
      </c>
      <c r="C568" s="5">
        <v>18784.7</v>
      </c>
      <c r="D568" s="5">
        <v>18369</v>
      </c>
      <c r="E568" s="5">
        <f t="shared" si="32"/>
        <v>97.787028805357551</v>
      </c>
      <c r="F568" s="5"/>
      <c r="G568" s="5" t="str">
        <f t="shared" si="33"/>
        <v xml:space="preserve"> </v>
      </c>
      <c r="H568" s="5">
        <v>18784.7</v>
      </c>
      <c r="I568" s="5">
        <v>18369</v>
      </c>
      <c r="J568" s="5">
        <f t="shared" si="34"/>
        <v>97.787028805357551</v>
      </c>
      <c r="K568" s="5"/>
      <c r="L568" s="5" t="str">
        <f t="shared" si="35"/>
        <v xml:space="preserve"> </v>
      </c>
      <c r="M568" s="5"/>
    </row>
    <row r="569" spans="1:13" ht="114.75" x14ac:dyDescent="0.2">
      <c r="A569" s="4" t="s">
        <v>728</v>
      </c>
      <c r="B569" s="4" t="s">
        <v>440</v>
      </c>
      <c r="C569" s="5">
        <v>23083.9</v>
      </c>
      <c r="D569" s="5">
        <v>5096.7189200000003</v>
      </c>
      <c r="E569" s="5">
        <f t="shared" si="32"/>
        <v>22.07910673672993</v>
      </c>
      <c r="F569" s="5"/>
      <c r="G569" s="5" t="str">
        <f t="shared" si="33"/>
        <v xml:space="preserve"> </v>
      </c>
      <c r="H569" s="5">
        <v>23083.9</v>
      </c>
      <c r="I569" s="5">
        <v>5096.7189200000003</v>
      </c>
      <c r="J569" s="5">
        <f t="shared" si="34"/>
        <v>22.07910673672993</v>
      </c>
      <c r="K569" s="5"/>
      <c r="L569" s="5" t="str">
        <f t="shared" si="35"/>
        <v xml:space="preserve"> </v>
      </c>
      <c r="M569" s="5">
        <v>1155.4516300000005</v>
      </c>
    </row>
    <row r="570" spans="1:13" ht="140.25" x14ac:dyDescent="0.2">
      <c r="A570" s="4" t="s">
        <v>180</v>
      </c>
      <c r="B570" s="4" t="s">
        <v>764</v>
      </c>
      <c r="C570" s="5">
        <v>23083.9</v>
      </c>
      <c r="D570" s="5">
        <v>5096.7189200000003</v>
      </c>
      <c r="E570" s="5">
        <f t="shared" si="32"/>
        <v>22.07910673672993</v>
      </c>
      <c r="F570" s="5"/>
      <c r="G570" s="5" t="str">
        <f t="shared" si="33"/>
        <v xml:space="preserve"> </v>
      </c>
      <c r="H570" s="5">
        <v>23083.9</v>
      </c>
      <c r="I570" s="5">
        <v>5096.7189200000003</v>
      </c>
      <c r="J570" s="5">
        <f t="shared" si="34"/>
        <v>22.07910673672993</v>
      </c>
      <c r="K570" s="5"/>
      <c r="L570" s="5" t="str">
        <f t="shared" si="35"/>
        <v xml:space="preserve"> </v>
      </c>
      <c r="M570" s="5">
        <v>1155.4516300000005</v>
      </c>
    </row>
    <row r="571" spans="1:13" ht="127.5" x14ac:dyDescent="0.2">
      <c r="A571" s="4" t="s">
        <v>700</v>
      </c>
      <c r="B571" s="4" t="s">
        <v>877</v>
      </c>
      <c r="C571" s="5">
        <v>28875.8</v>
      </c>
      <c r="D571" s="5"/>
      <c r="E571" s="5" t="str">
        <f t="shared" si="32"/>
        <v/>
      </c>
      <c r="F571" s="5"/>
      <c r="G571" s="5" t="str">
        <f t="shared" si="33"/>
        <v xml:space="preserve"> </v>
      </c>
      <c r="H571" s="5">
        <v>28875.8</v>
      </c>
      <c r="I571" s="5"/>
      <c r="J571" s="5" t="str">
        <f t="shared" si="34"/>
        <v/>
      </c>
      <c r="K571" s="5"/>
      <c r="L571" s="5" t="str">
        <f t="shared" si="35"/>
        <v xml:space="preserve"> </v>
      </c>
      <c r="M571" s="5"/>
    </row>
    <row r="572" spans="1:13" ht="153" x14ac:dyDescent="0.2">
      <c r="A572" s="4" t="s">
        <v>153</v>
      </c>
      <c r="B572" s="4" t="s">
        <v>491</v>
      </c>
      <c r="C572" s="5">
        <v>28875.8</v>
      </c>
      <c r="D572" s="5"/>
      <c r="E572" s="5" t="str">
        <f t="shared" si="32"/>
        <v/>
      </c>
      <c r="F572" s="5"/>
      <c r="G572" s="5" t="str">
        <f t="shared" si="33"/>
        <v xml:space="preserve"> </v>
      </c>
      <c r="H572" s="5">
        <v>28875.8</v>
      </c>
      <c r="I572" s="5"/>
      <c r="J572" s="5" t="str">
        <f t="shared" si="34"/>
        <v/>
      </c>
      <c r="K572" s="5"/>
      <c r="L572" s="5" t="str">
        <f t="shared" si="35"/>
        <v xml:space="preserve"> </v>
      </c>
      <c r="M572" s="5"/>
    </row>
    <row r="573" spans="1:13" ht="63.75" x14ac:dyDescent="0.2">
      <c r="A573" s="4" t="s">
        <v>952</v>
      </c>
      <c r="B573" s="4" t="s">
        <v>1198</v>
      </c>
      <c r="C573" s="5">
        <v>860467.8</v>
      </c>
      <c r="D573" s="5"/>
      <c r="E573" s="5" t="str">
        <f t="shared" si="32"/>
        <v/>
      </c>
      <c r="F573" s="5">
        <v>264962.74592000002</v>
      </c>
      <c r="G573" s="5" t="str">
        <f t="shared" si="33"/>
        <v/>
      </c>
      <c r="H573" s="5">
        <v>860467.8</v>
      </c>
      <c r="I573" s="5"/>
      <c r="J573" s="5" t="str">
        <f t="shared" si="34"/>
        <v/>
      </c>
      <c r="K573" s="5">
        <v>264962.74592000002</v>
      </c>
      <c r="L573" s="5" t="str">
        <f t="shared" si="35"/>
        <v/>
      </c>
      <c r="M573" s="5"/>
    </row>
    <row r="574" spans="1:13" ht="76.5" x14ac:dyDescent="0.2">
      <c r="A574" s="4" t="s">
        <v>435</v>
      </c>
      <c r="B574" s="4" t="s">
        <v>5</v>
      </c>
      <c r="C574" s="5">
        <v>860467.8</v>
      </c>
      <c r="D574" s="5"/>
      <c r="E574" s="5" t="str">
        <f t="shared" si="32"/>
        <v/>
      </c>
      <c r="F574" s="5">
        <v>264962.74592000002</v>
      </c>
      <c r="G574" s="5" t="str">
        <f t="shared" si="33"/>
        <v/>
      </c>
      <c r="H574" s="5">
        <v>860467.8</v>
      </c>
      <c r="I574" s="5"/>
      <c r="J574" s="5" t="str">
        <f t="shared" si="34"/>
        <v/>
      </c>
      <c r="K574" s="5">
        <v>264962.74592000002</v>
      </c>
      <c r="L574" s="5" t="str">
        <f t="shared" si="35"/>
        <v/>
      </c>
      <c r="M574" s="5"/>
    </row>
    <row r="575" spans="1:13" ht="114.75" x14ac:dyDescent="0.2">
      <c r="A575" s="4" t="s">
        <v>214</v>
      </c>
      <c r="B575" s="4" t="s">
        <v>369</v>
      </c>
      <c r="C575" s="5">
        <v>1647573.7</v>
      </c>
      <c r="D575" s="5">
        <v>858169.68131000001</v>
      </c>
      <c r="E575" s="5">
        <f t="shared" si="32"/>
        <v>52.086876678718532</v>
      </c>
      <c r="F575" s="5"/>
      <c r="G575" s="5" t="str">
        <f t="shared" si="33"/>
        <v xml:space="preserve"> </v>
      </c>
      <c r="H575" s="5">
        <v>1647573.7</v>
      </c>
      <c r="I575" s="5">
        <v>858169.68131000001</v>
      </c>
      <c r="J575" s="5">
        <f t="shared" si="34"/>
        <v>52.086876678718532</v>
      </c>
      <c r="K575" s="5"/>
      <c r="L575" s="5" t="str">
        <f t="shared" si="35"/>
        <v xml:space="preserve"> </v>
      </c>
      <c r="M575" s="5">
        <v>305089.65791000007</v>
      </c>
    </row>
    <row r="576" spans="1:13" ht="127.5" x14ac:dyDescent="0.2">
      <c r="A576" s="4" t="s">
        <v>1075</v>
      </c>
      <c r="B576" s="4" t="s">
        <v>907</v>
      </c>
      <c r="C576" s="5">
        <v>1647573.7</v>
      </c>
      <c r="D576" s="5">
        <v>858169.68131000001</v>
      </c>
      <c r="E576" s="5">
        <f t="shared" si="32"/>
        <v>52.086876678718532</v>
      </c>
      <c r="F576" s="5"/>
      <c r="G576" s="5" t="str">
        <f t="shared" si="33"/>
        <v xml:space="preserve"> </v>
      </c>
      <c r="H576" s="5">
        <v>1647573.7</v>
      </c>
      <c r="I576" s="5">
        <v>858169.68131000001</v>
      </c>
      <c r="J576" s="5">
        <f t="shared" si="34"/>
        <v>52.086876678718532</v>
      </c>
      <c r="K576" s="5"/>
      <c r="L576" s="5" t="str">
        <f t="shared" si="35"/>
        <v xml:space="preserve"> </v>
      </c>
      <c r="M576" s="5">
        <v>305089.65791000007</v>
      </c>
    </row>
    <row r="577" spans="1:13" ht="127.5" x14ac:dyDescent="0.2">
      <c r="A577" s="4" t="s">
        <v>761</v>
      </c>
      <c r="B577" s="4" t="s">
        <v>819</v>
      </c>
      <c r="C577" s="5">
        <v>274000</v>
      </c>
      <c r="D577" s="5"/>
      <c r="E577" s="5" t="str">
        <f t="shared" si="32"/>
        <v/>
      </c>
      <c r="F577" s="5"/>
      <c r="G577" s="5" t="str">
        <f t="shared" si="33"/>
        <v xml:space="preserve"> </v>
      </c>
      <c r="H577" s="5">
        <v>274000</v>
      </c>
      <c r="I577" s="5"/>
      <c r="J577" s="5" t="str">
        <f t="shared" si="34"/>
        <v/>
      </c>
      <c r="K577" s="5"/>
      <c r="L577" s="5" t="str">
        <f t="shared" si="35"/>
        <v xml:space="preserve"> </v>
      </c>
      <c r="M577" s="5"/>
    </row>
    <row r="578" spans="1:13" ht="153" x14ac:dyDescent="0.2">
      <c r="A578" s="4" t="s">
        <v>209</v>
      </c>
      <c r="B578" s="4" t="s">
        <v>1294</v>
      </c>
      <c r="C578" s="5">
        <v>274000</v>
      </c>
      <c r="D578" s="5"/>
      <c r="E578" s="5" t="str">
        <f t="shared" si="32"/>
        <v/>
      </c>
      <c r="F578" s="5"/>
      <c r="G578" s="5" t="str">
        <f t="shared" si="33"/>
        <v xml:space="preserve"> </v>
      </c>
      <c r="H578" s="5">
        <v>274000</v>
      </c>
      <c r="I578" s="5"/>
      <c r="J578" s="5" t="str">
        <f t="shared" si="34"/>
        <v/>
      </c>
      <c r="K578" s="5"/>
      <c r="L578" s="5" t="str">
        <f t="shared" si="35"/>
        <v xml:space="preserve"> </v>
      </c>
      <c r="M578" s="5"/>
    </row>
    <row r="579" spans="1:13" ht="114.75" x14ac:dyDescent="0.2">
      <c r="A579" s="4" t="s">
        <v>235</v>
      </c>
      <c r="B579" s="4" t="s">
        <v>1199</v>
      </c>
      <c r="C579" s="5"/>
      <c r="D579" s="5">
        <v>14658.8745</v>
      </c>
      <c r="E579" s="5" t="str">
        <f t="shared" si="32"/>
        <v xml:space="preserve"> </v>
      </c>
      <c r="F579" s="5"/>
      <c r="G579" s="5" t="str">
        <f t="shared" si="33"/>
        <v xml:space="preserve"> </v>
      </c>
      <c r="H579" s="5"/>
      <c r="I579" s="5">
        <v>14658.8745</v>
      </c>
      <c r="J579" s="5" t="str">
        <f t="shared" si="34"/>
        <v xml:space="preserve"> </v>
      </c>
      <c r="K579" s="5"/>
      <c r="L579" s="5" t="str">
        <f t="shared" si="35"/>
        <v xml:space="preserve"> </v>
      </c>
      <c r="M579" s="5">
        <v>1995.8390199999994</v>
      </c>
    </row>
    <row r="580" spans="1:13" ht="127.5" x14ac:dyDescent="0.2">
      <c r="A580" s="4" t="s">
        <v>544</v>
      </c>
      <c r="B580" s="4" t="s">
        <v>1251</v>
      </c>
      <c r="C580" s="5"/>
      <c r="D580" s="5">
        <v>14658.8745</v>
      </c>
      <c r="E580" s="5" t="str">
        <f t="shared" si="32"/>
        <v xml:space="preserve"> </v>
      </c>
      <c r="F580" s="5"/>
      <c r="G580" s="5" t="str">
        <f t="shared" si="33"/>
        <v xml:space="preserve"> </v>
      </c>
      <c r="H580" s="5"/>
      <c r="I580" s="5">
        <v>14658.8745</v>
      </c>
      <c r="J580" s="5" t="str">
        <f t="shared" si="34"/>
        <v xml:space="preserve"> </v>
      </c>
      <c r="K580" s="5"/>
      <c r="L580" s="5" t="str">
        <f t="shared" si="35"/>
        <v xml:space="preserve"> </v>
      </c>
      <c r="M580" s="5">
        <v>1995.8390199999994</v>
      </c>
    </row>
    <row r="581" spans="1:13" ht="63.75" x14ac:dyDescent="0.2">
      <c r="A581" s="4" t="s">
        <v>856</v>
      </c>
      <c r="B581" s="4" t="s">
        <v>402</v>
      </c>
      <c r="C581" s="5"/>
      <c r="D581" s="5">
        <v>2260</v>
      </c>
      <c r="E581" s="5" t="str">
        <f t="shared" si="32"/>
        <v xml:space="preserve"> </v>
      </c>
      <c r="F581" s="5"/>
      <c r="G581" s="5" t="str">
        <f t="shared" si="33"/>
        <v xml:space="preserve"> </v>
      </c>
      <c r="H581" s="5"/>
      <c r="I581" s="5">
        <v>2260</v>
      </c>
      <c r="J581" s="5" t="str">
        <f t="shared" si="34"/>
        <v xml:space="preserve"> </v>
      </c>
      <c r="K581" s="5"/>
      <c r="L581" s="5" t="str">
        <f t="shared" si="35"/>
        <v xml:space="preserve"> </v>
      </c>
      <c r="M581" s="5">
        <v>1666</v>
      </c>
    </row>
    <row r="582" spans="1:13" ht="76.5" x14ac:dyDescent="0.2">
      <c r="A582" s="4" t="s">
        <v>312</v>
      </c>
      <c r="B582" s="4" t="s">
        <v>121</v>
      </c>
      <c r="C582" s="5"/>
      <c r="D582" s="5">
        <v>2260</v>
      </c>
      <c r="E582" s="5" t="str">
        <f t="shared" si="32"/>
        <v xml:space="preserve"> </v>
      </c>
      <c r="F582" s="5"/>
      <c r="G582" s="5" t="str">
        <f t="shared" si="33"/>
        <v xml:space="preserve"> </v>
      </c>
      <c r="H582" s="5"/>
      <c r="I582" s="5">
        <v>2260</v>
      </c>
      <c r="J582" s="5" t="str">
        <f t="shared" si="34"/>
        <v xml:space="preserve"> </v>
      </c>
      <c r="K582" s="5"/>
      <c r="L582" s="5" t="str">
        <f t="shared" si="35"/>
        <v xml:space="preserve"> </v>
      </c>
      <c r="M582" s="5">
        <v>1666</v>
      </c>
    </row>
    <row r="583" spans="1:13" ht="140.25" x14ac:dyDescent="0.2">
      <c r="A583" s="4" t="s">
        <v>244</v>
      </c>
      <c r="B583" s="4" t="s">
        <v>348</v>
      </c>
      <c r="C583" s="5">
        <v>3014.1</v>
      </c>
      <c r="D583" s="5">
        <v>3014.1</v>
      </c>
      <c r="E583" s="5">
        <f t="shared" ref="E583:E642" si="36">IF(C583=0," ",IF(D583/C583*100&gt;200,"свыше 200",IF(D583/C583&gt;0,D583/C583*100,"")))</f>
        <v>100</v>
      </c>
      <c r="F583" s="5"/>
      <c r="G583" s="5" t="str">
        <f t="shared" ref="G583:G642" si="37">IF(F583=0," ",IF(D583/F583*100&gt;200,"свыше 200",IF(D583/F583&gt;0,D583/F583*100,"")))</f>
        <v xml:space="preserve"> </v>
      </c>
      <c r="H583" s="5">
        <v>3014.1</v>
      </c>
      <c r="I583" s="5">
        <v>3014.1</v>
      </c>
      <c r="J583" s="5">
        <f t="shared" si="34"/>
        <v>100</v>
      </c>
      <c r="K583" s="5"/>
      <c r="L583" s="5" t="str">
        <f t="shared" si="35"/>
        <v xml:space="preserve"> </v>
      </c>
      <c r="M583" s="5">
        <v>2.188499999999749</v>
      </c>
    </row>
    <row r="584" spans="1:13" ht="153" x14ac:dyDescent="0.2">
      <c r="A584" s="4" t="s">
        <v>554</v>
      </c>
      <c r="B584" s="4" t="s">
        <v>1305</v>
      </c>
      <c r="C584" s="5">
        <v>3014.1</v>
      </c>
      <c r="D584" s="5">
        <v>3014.1</v>
      </c>
      <c r="E584" s="5">
        <f t="shared" si="36"/>
        <v>100</v>
      </c>
      <c r="F584" s="5"/>
      <c r="G584" s="5" t="str">
        <f t="shared" si="37"/>
        <v xml:space="preserve"> </v>
      </c>
      <c r="H584" s="5">
        <v>3014.1</v>
      </c>
      <c r="I584" s="5">
        <v>3014.1</v>
      </c>
      <c r="J584" s="5">
        <f t="shared" si="34"/>
        <v>100</v>
      </c>
      <c r="K584" s="5"/>
      <c r="L584" s="5" t="str">
        <f t="shared" si="35"/>
        <v xml:space="preserve"> </v>
      </c>
      <c r="M584" s="5">
        <v>2.188499999999749</v>
      </c>
    </row>
    <row r="585" spans="1:13" ht="76.5" x14ac:dyDescent="0.2">
      <c r="A585" s="4" t="s">
        <v>167</v>
      </c>
      <c r="B585" s="4" t="s">
        <v>565</v>
      </c>
      <c r="C585" s="5">
        <v>53408.2</v>
      </c>
      <c r="D585" s="5">
        <v>37026</v>
      </c>
      <c r="E585" s="5">
        <f t="shared" si="36"/>
        <v>69.326433019648675</v>
      </c>
      <c r="F585" s="5"/>
      <c r="G585" s="5" t="str">
        <f t="shared" si="37"/>
        <v xml:space="preserve"> </v>
      </c>
      <c r="H585" s="5">
        <v>53408.2</v>
      </c>
      <c r="I585" s="5">
        <v>37026</v>
      </c>
      <c r="J585" s="5">
        <f t="shared" ref="J585:J601" si="38">IF(H585=0," ",IF(I585/H585*100&gt;200,"свыше 200",IF(I585/H585&gt;0,I585/H585*100,"")))</f>
        <v>69.326433019648675</v>
      </c>
      <c r="K585" s="5"/>
      <c r="L585" s="5" t="str">
        <f t="shared" ref="L585:L601" si="39">IF(K585=0," ",IF(I585/K585*100&gt;200,"свыше 200",IF(I585/K585&gt;0,I585/K585*100,"")))</f>
        <v xml:space="preserve"> </v>
      </c>
      <c r="M585" s="5">
        <v>2948.6417399999991</v>
      </c>
    </row>
    <row r="586" spans="1:13" ht="102" x14ac:dyDescent="0.2">
      <c r="A586" s="4" t="s">
        <v>451</v>
      </c>
      <c r="B586" s="4" t="s">
        <v>265</v>
      </c>
      <c r="C586" s="5">
        <v>53408.2</v>
      </c>
      <c r="D586" s="5">
        <v>37026</v>
      </c>
      <c r="E586" s="5">
        <f t="shared" si="36"/>
        <v>69.326433019648675</v>
      </c>
      <c r="F586" s="5"/>
      <c r="G586" s="5" t="str">
        <f t="shared" si="37"/>
        <v xml:space="preserve"> </v>
      </c>
      <c r="H586" s="5">
        <v>53408.2</v>
      </c>
      <c r="I586" s="5">
        <v>37026</v>
      </c>
      <c r="J586" s="5">
        <f t="shared" si="38"/>
        <v>69.326433019648675</v>
      </c>
      <c r="K586" s="5"/>
      <c r="L586" s="5" t="str">
        <f t="shared" si="39"/>
        <v xml:space="preserve"> </v>
      </c>
      <c r="M586" s="5">
        <v>2948.6417399999991</v>
      </c>
    </row>
    <row r="587" spans="1:13" ht="102" x14ac:dyDescent="0.2">
      <c r="A587" s="4" t="s">
        <v>571</v>
      </c>
      <c r="B587" s="4" t="s">
        <v>251</v>
      </c>
      <c r="C587" s="5">
        <v>3372.5</v>
      </c>
      <c r="D587" s="5"/>
      <c r="E587" s="5" t="str">
        <f t="shared" si="36"/>
        <v/>
      </c>
      <c r="F587" s="5"/>
      <c r="G587" s="5" t="str">
        <f t="shared" si="37"/>
        <v xml:space="preserve"> </v>
      </c>
      <c r="H587" s="5">
        <v>3372.5</v>
      </c>
      <c r="I587" s="5"/>
      <c r="J587" s="5" t="str">
        <f t="shared" si="38"/>
        <v/>
      </c>
      <c r="K587" s="5"/>
      <c r="L587" s="5" t="str">
        <f t="shared" si="39"/>
        <v xml:space="preserve"> </v>
      </c>
      <c r="M587" s="5"/>
    </row>
    <row r="588" spans="1:13" ht="127.5" x14ac:dyDescent="0.2">
      <c r="A588" s="4" t="s">
        <v>30</v>
      </c>
      <c r="B588" s="4" t="s">
        <v>1256</v>
      </c>
      <c r="C588" s="5">
        <v>3372.5</v>
      </c>
      <c r="D588" s="5"/>
      <c r="E588" s="5" t="str">
        <f t="shared" si="36"/>
        <v/>
      </c>
      <c r="F588" s="5"/>
      <c r="G588" s="5" t="str">
        <f t="shared" si="37"/>
        <v xml:space="preserve"> </v>
      </c>
      <c r="H588" s="5">
        <v>3372.5</v>
      </c>
      <c r="I588" s="5"/>
      <c r="J588" s="5" t="str">
        <f t="shared" si="38"/>
        <v/>
      </c>
      <c r="K588" s="5"/>
      <c r="L588" s="5" t="str">
        <f t="shared" si="39"/>
        <v xml:space="preserve"> </v>
      </c>
      <c r="M588" s="5"/>
    </row>
    <row r="589" spans="1:13" ht="76.5" x14ac:dyDescent="0.2">
      <c r="A589" s="4" t="s">
        <v>1347</v>
      </c>
      <c r="B589" s="4" t="s">
        <v>414</v>
      </c>
      <c r="C589" s="5"/>
      <c r="D589" s="5"/>
      <c r="E589" s="5" t="str">
        <f t="shared" si="36"/>
        <v xml:space="preserve"> </v>
      </c>
      <c r="F589" s="5">
        <v>43402.6</v>
      </c>
      <c r="G589" s="5" t="str">
        <f t="shared" si="37"/>
        <v/>
      </c>
      <c r="H589" s="5"/>
      <c r="I589" s="5"/>
      <c r="J589" s="5" t="str">
        <f t="shared" si="38"/>
        <v xml:space="preserve"> </v>
      </c>
      <c r="K589" s="5">
        <v>43402.6</v>
      </c>
      <c r="L589" s="5" t="str">
        <f t="shared" si="39"/>
        <v/>
      </c>
      <c r="M589" s="5"/>
    </row>
    <row r="590" spans="1:13" ht="89.25" x14ac:dyDescent="0.2">
      <c r="A590" s="4" t="s">
        <v>1348</v>
      </c>
      <c r="B590" s="4" t="s">
        <v>1295</v>
      </c>
      <c r="C590" s="5"/>
      <c r="D590" s="5"/>
      <c r="E590" s="5" t="str">
        <f t="shared" si="36"/>
        <v xml:space="preserve"> </v>
      </c>
      <c r="F590" s="5">
        <v>43402.6</v>
      </c>
      <c r="G590" s="5" t="str">
        <f t="shared" si="37"/>
        <v/>
      </c>
      <c r="H590" s="5"/>
      <c r="I590" s="5"/>
      <c r="J590" s="5" t="str">
        <f t="shared" si="38"/>
        <v xml:space="preserve"> </v>
      </c>
      <c r="K590" s="5">
        <v>43402.6</v>
      </c>
      <c r="L590" s="5" t="str">
        <f t="shared" si="39"/>
        <v/>
      </c>
      <c r="M590" s="5"/>
    </row>
    <row r="591" spans="1:13" ht="76.5" x14ac:dyDescent="0.2">
      <c r="A591" s="4" t="s">
        <v>1349</v>
      </c>
      <c r="B591" s="4" t="s">
        <v>29</v>
      </c>
      <c r="C591" s="5"/>
      <c r="D591" s="5"/>
      <c r="E591" s="5" t="str">
        <f t="shared" si="36"/>
        <v xml:space="preserve"> </v>
      </c>
      <c r="F591" s="5">
        <v>135351.20000000001</v>
      </c>
      <c r="G591" s="5" t="str">
        <f t="shared" si="37"/>
        <v/>
      </c>
      <c r="H591" s="5"/>
      <c r="I591" s="5"/>
      <c r="J591" s="5" t="str">
        <f t="shared" si="38"/>
        <v xml:space="preserve"> </v>
      </c>
      <c r="K591" s="5">
        <v>135351.20000000001</v>
      </c>
      <c r="L591" s="5" t="str">
        <f t="shared" si="39"/>
        <v/>
      </c>
      <c r="M591" s="5"/>
    </row>
    <row r="592" spans="1:13" ht="89.25" x14ac:dyDescent="0.2">
      <c r="A592" s="4" t="s">
        <v>1350</v>
      </c>
      <c r="B592" s="4" t="s">
        <v>204</v>
      </c>
      <c r="C592" s="5"/>
      <c r="D592" s="5"/>
      <c r="E592" s="5" t="str">
        <f t="shared" si="36"/>
        <v xml:space="preserve"> </v>
      </c>
      <c r="F592" s="5">
        <v>135351.20000000001</v>
      </c>
      <c r="G592" s="5" t="str">
        <f t="shared" si="37"/>
        <v/>
      </c>
      <c r="H592" s="5"/>
      <c r="I592" s="5"/>
      <c r="J592" s="5" t="str">
        <f t="shared" si="38"/>
        <v xml:space="preserve"> </v>
      </c>
      <c r="K592" s="5">
        <v>135351.20000000001</v>
      </c>
      <c r="L592" s="5" t="str">
        <f t="shared" si="39"/>
        <v/>
      </c>
      <c r="M592" s="5"/>
    </row>
    <row r="593" spans="1:13" ht="63.75" x14ac:dyDescent="0.2">
      <c r="A593" s="4" t="s">
        <v>502</v>
      </c>
      <c r="B593" s="4" t="s">
        <v>1208</v>
      </c>
      <c r="C593" s="5">
        <v>76755.3</v>
      </c>
      <c r="D593" s="5">
        <v>22651.33337</v>
      </c>
      <c r="E593" s="5">
        <f t="shared" si="36"/>
        <v>29.511100041300082</v>
      </c>
      <c r="F593" s="5">
        <v>443.86556000000002</v>
      </c>
      <c r="G593" s="5" t="str">
        <f t="shared" si="37"/>
        <v>свыше 200</v>
      </c>
      <c r="H593" s="5">
        <v>76755.3</v>
      </c>
      <c r="I593" s="5">
        <v>22651.33337</v>
      </c>
      <c r="J593" s="5">
        <f t="shared" si="38"/>
        <v>29.511100041300082</v>
      </c>
      <c r="K593" s="5">
        <v>-4553.3344399999996</v>
      </c>
      <c r="L593" s="5" t="str">
        <f t="shared" si="39"/>
        <v/>
      </c>
      <c r="M593" s="5">
        <v>1630.1297699999996</v>
      </c>
    </row>
    <row r="594" spans="1:13" ht="76.5" x14ac:dyDescent="0.2">
      <c r="A594" s="4" t="s">
        <v>552</v>
      </c>
      <c r="B594" s="4" t="s">
        <v>1292</v>
      </c>
      <c r="C594" s="5">
        <v>76755.3</v>
      </c>
      <c r="D594" s="5">
        <v>22651.33337</v>
      </c>
      <c r="E594" s="5">
        <f t="shared" si="36"/>
        <v>29.511100041300082</v>
      </c>
      <c r="F594" s="5">
        <v>-4553.3344399999996</v>
      </c>
      <c r="G594" s="5" t="str">
        <f t="shared" si="37"/>
        <v/>
      </c>
      <c r="H594" s="5">
        <v>76755.3</v>
      </c>
      <c r="I594" s="5">
        <v>22651.33337</v>
      </c>
      <c r="J594" s="5">
        <f t="shared" si="38"/>
        <v>29.511100041300082</v>
      </c>
      <c r="K594" s="5">
        <v>-4553.3344399999996</v>
      </c>
      <c r="L594" s="5" t="str">
        <f t="shared" si="39"/>
        <v/>
      </c>
      <c r="M594" s="5">
        <v>1630.1297699999996</v>
      </c>
    </row>
    <row r="595" spans="1:13" ht="229.5" x14ac:dyDescent="0.2">
      <c r="A595" s="4" t="s">
        <v>917</v>
      </c>
      <c r="B595" s="4" t="s">
        <v>620</v>
      </c>
      <c r="C595" s="5">
        <v>76755.3</v>
      </c>
      <c r="D595" s="5">
        <v>22651.33337</v>
      </c>
      <c r="E595" s="5">
        <f t="shared" si="36"/>
        <v>29.511100041300082</v>
      </c>
      <c r="F595" s="5">
        <v>-4553.3344399999996</v>
      </c>
      <c r="G595" s="5" t="str">
        <f t="shared" si="37"/>
        <v/>
      </c>
      <c r="H595" s="5">
        <v>76755.3</v>
      </c>
      <c r="I595" s="5">
        <v>22651.33337</v>
      </c>
      <c r="J595" s="5">
        <f t="shared" si="38"/>
        <v>29.511100041300082</v>
      </c>
      <c r="K595" s="5">
        <v>-4553.3344399999996</v>
      </c>
      <c r="L595" s="5" t="str">
        <f t="shared" si="39"/>
        <v/>
      </c>
      <c r="M595" s="5">
        <v>1630.1297699999996</v>
      </c>
    </row>
    <row r="596" spans="1:13" ht="63.75" x14ac:dyDescent="0.2">
      <c r="A596" s="4" t="s">
        <v>1351</v>
      </c>
      <c r="B596" s="4" t="s">
        <v>822</v>
      </c>
      <c r="C596" s="5"/>
      <c r="D596" s="5"/>
      <c r="E596" s="5" t="str">
        <f t="shared" si="36"/>
        <v xml:space="preserve"> </v>
      </c>
      <c r="F596" s="5">
        <v>4997.2</v>
      </c>
      <c r="G596" s="5" t="str">
        <f t="shared" si="37"/>
        <v/>
      </c>
      <c r="H596" s="5"/>
      <c r="I596" s="5"/>
      <c r="J596" s="5" t="str">
        <f t="shared" si="38"/>
        <v xml:space="preserve"> </v>
      </c>
      <c r="K596" s="5"/>
      <c r="L596" s="5" t="str">
        <f t="shared" si="39"/>
        <v xml:space="preserve"> </v>
      </c>
      <c r="M596" s="5"/>
    </row>
    <row r="597" spans="1:13" ht="76.5" x14ac:dyDescent="0.2">
      <c r="A597" s="4" t="s">
        <v>1352</v>
      </c>
      <c r="B597" s="4" t="s">
        <v>364</v>
      </c>
      <c r="C597" s="5"/>
      <c r="D597" s="5"/>
      <c r="E597" s="5" t="str">
        <f t="shared" si="36"/>
        <v xml:space="preserve"> </v>
      </c>
      <c r="F597" s="5">
        <v>4997.2</v>
      </c>
      <c r="G597" s="5" t="str">
        <f t="shared" si="37"/>
        <v/>
      </c>
      <c r="H597" s="5"/>
      <c r="I597" s="5"/>
      <c r="J597" s="5" t="str">
        <f t="shared" si="38"/>
        <v xml:space="preserve"> </v>
      </c>
      <c r="K597" s="5"/>
      <c r="L597" s="5" t="str">
        <f t="shared" si="39"/>
        <v xml:space="preserve"> </v>
      </c>
      <c r="M597" s="5"/>
    </row>
    <row r="598" spans="1:13" ht="51" x14ac:dyDescent="0.2">
      <c r="A598" s="4" t="s">
        <v>1298</v>
      </c>
      <c r="B598" s="4" t="s">
        <v>441</v>
      </c>
      <c r="C598" s="5">
        <v>198956.21859</v>
      </c>
      <c r="D598" s="5">
        <v>164281.40919999999</v>
      </c>
      <c r="E598" s="5">
        <f t="shared" si="36"/>
        <v>82.571638305281482</v>
      </c>
      <c r="F598" s="5">
        <v>82137.27738</v>
      </c>
      <c r="G598" s="5" t="str">
        <f t="shared" si="37"/>
        <v>свыше 200</v>
      </c>
      <c r="H598" s="5">
        <v>195044.41459</v>
      </c>
      <c r="I598" s="5">
        <v>160746.64920000001</v>
      </c>
      <c r="J598" s="5">
        <f t="shared" si="38"/>
        <v>82.415407556224153</v>
      </c>
      <c r="K598" s="5">
        <v>80110</v>
      </c>
      <c r="L598" s="5" t="str">
        <f t="shared" si="39"/>
        <v>свыше 200</v>
      </c>
      <c r="M598" s="5">
        <v>6262.2572200000286</v>
      </c>
    </row>
    <row r="599" spans="1:13" ht="63.75" x14ac:dyDescent="0.2">
      <c r="A599" s="4" t="s">
        <v>24</v>
      </c>
      <c r="B599" s="4" t="s">
        <v>149</v>
      </c>
      <c r="C599" s="5">
        <v>195044.41459</v>
      </c>
      <c r="D599" s="5">
        <v>160746.64920000001</v>
      </c>
      <c r="E599" s="5">
        <f t="shared" si="36"/>
        <v>82.415407556224153</v>
      </c>
      <c r="F599" s="5">
        <v>80110</v>
      </c>
      <c r="G599" s="5" t="str">
        <f t="shared" si="37"/>
        <v>свыше 200</v>
      </c>
      <c r="H599" s="5">
        <v>195044.41459</v>
      </c>
      <c r="I599" s="5">
        <v>160746.64920000001</v>
      </c>
      <c r="J599" s="5">
        <f t="shared" si="38"/>
        <v>82.415407556224153</v>
      </c>
      <c r="K599" s="5">
        <v>80110</v>
      </c>
      <c r="L599" s="5" t="str">
        <f t="shared" si="39"/>
        <v>свыше 200</v>
      </c>
      <c r="M599" s="5">
        <v>6262.2572200000286</v>
      </c>
    </row>
    <row r="600" spans="1:13" ht="76.5" x14ac:dyDescent="0.2">
      <c r="A600" s="4" t="s">
        <v>1014</v>
      </c>
      <c r="B600" s="4" t="s">
        <v>347</v>
      </c>
      <c r="C600" s="5">
        <v>750</v>
      </c>
      <c r="D600" s="5">
        <v>746.64919999999995</v>
      </c>
      <c r="E600" s="5">
        <f t="shared" si="36"/>
        <v>99.55322666666666</v>
      </c>
      <c r="F600" s="5">
        <v>5110</v>
      </c>
      <c r="G600" s="5">
        <f t="shared" si="37"/>
        <v>14.611530332681017</v>
      </c>
      <c r="H600" s="5">
        <v>750</v>
      </c>
      <c r="I600" s="5">
        <v>746.64919999999995</v>
      </c>
      <c r="J600" s="5">
        <f t="shared" si="38"/>
        <v>99.55322666666666</v>
      </c>
      <c r="K600" s="5">
        <v>5110</v>
      </c>
      <c r="L600" s="5">
        <f t="shared" si="39"/>
        <v>14.611530332681017</v>
      </c>
      <c r="M600" s="5"/>
    </row>
    <row r="601" spans="1:13" ht="242.25" x14ac:dyDescent="0.2">
      <c r="A601" s="4" t="s">
        <v>411</v>
      </c>
      <c r="B601" s="4" t="s">
        <v>818</v>
      </c>
      <c r="C601" s="5">
        <v>194294.41459</v>
      </c>
      <c r="D601" s="5">
        <v>160000</v>
      </c>
      <c r="E601" s="5">
        <f t="shared" si="36"/>
        <v>82.349253496366288</v>
      </c>
      <c r="F601" s="5">
        <v>75000</v>
      </c>
      <c r="G601" s="5" t="str">
        <f t="shared" si="37"/>
        <v>свыше 200</v>
      </c>
      <c r="H601" s="5">
        <v>194294.41459</v>
      </c>
      <c r="I601" s="5">
        <v>160000</v>
      </c>
      <c r="J601" s="5">
        <f t="shared" si="38"/>
        <v>82.349253496366288</v>
      </c>
      <c r="K601" s="5">
        <v>75000</v>
      </c>
      <c r="L601" s="5" t="str">
        <f t="shared" si="39"/>
        <v>свыше 200</v>
      </c>
      <c r="M601" s="5">
        <v>6262.2572199999995</v>
      </c>
    </row>
    <row r="602" spans="1:13" ht="51" x14ac:dyDescent="0.2">
      <c r="A602" s="4" t="s">
        <v>783</v>
      </c>
      <c r="B602" s="4" t="s">
        <v>853</v>
      </c>
      <c r="C602" s="5">
        <v>1637.761</v>
      </c>
      <c r="D602" s="5">
        <v>1441.76</v>
      </c>
      <c r="E602" s="5">
        <f t="shared" si="36"/>
        <v>88.032380793046116</v>
      </c>
      <c r="F602" s="5">
        <v>-4.7633200000000002</v>
      </c>
      <c r="G602" s="5" t="str">
        <f t="shared" si="37"/>
        <v/>
      </c>
      <c r="H602" s="5"/>
      <c r="I602" s="5"/>
      <c r="J602" s="5"/>
      <c r="K602" s="5"/>
      <c r="L602" s="5"/>
      <c r="M602" s="5"/>
    </row>
    <row r="603" spans="1:13" ht="76.5" x14ac:dyDescent="0.2">
      <c r="A603" s="4" t="s">
        <v>377</v>
      </c>
      <c r="B603" s="4" t="s">
        <v>187</v>
      </c>
      <c r="C603" s="5">
        <v>1399.76</v>
      </c>
      <c r="D603" s="5">
        <v>1399.76</v>
      </c>
      <c r="E603" s="5">
        <f t="shared" si="36"/>
        <v>100</v>
      </c>
      <c r="F603" s="5"/>
      <c r="G603" s="5" t="str">
        <f t="shared" si="37"/>
        <v xml:space="preserve"> </v>
      </c>
      <c r="H603" s="5"/>
      <c r="I603" s="5"/>
      <c r="J603" s="5"/>
      <c r="K603" s="5"/>
      <c r="L603" s="5"/>
      <c r="M603" s="5"/>
    </row>
    <row r="604" spans="1:13" ht="63.75" x14ac:dyDescent="0.2">
      <c r="A604" s="4" t="s">
        <v>317</v>
      </c>
      <c r="B604" s="4" t="s">
        <v>540</v>
      </c>
      <c r="C604" s="5">
        <v>238.001</v>
      </c>
      <c r="D604" s="5">
        <v>42</v>
      </c>
      <c r="E604" s="5">
        <f t="shared" si="36"/>
        <v>17.64698467653497</v>
      </c>
      <c r="F604" s="5">
        <v>-4.7633200000000002</v>
      </c>
      <c r="G604" s="5" t="str">
        <f t="shared" si="37"/>
        <v/>
      </c>
      <c r="H604" s="5"/>
      <c r="I604" s="5"/>
      <c r="J604" s="5"/>
      <c r="K604" s="5"/>
      <c r="L604" s="5"/>
      <c r="M604" s="5"/>
    </row>
    <row r="605" spans="1:13" ht="51" x14ac:dyDescent="0.2">
      <c r="A605" s="4" t="s">
        <v>175</v>
      </c>
      <c r="B605" s="4" t="s">
        <v>702</v>
      </c>
      <c r="C605" s="5">
        <v>2050</v>
      </c>
      <c r="D605" s="5">
        <v>2050</v>
      </c>
      <c r="E605" s="5">
        <f t="shared" si="36"/>
        <v>100</v>
      </c>
      <c r="F605" s="5">
        <v>1965</v>
      </c>
      <c r="G605" s="5">
        <f t="shared" si="37"/>
        <v>104.32569974554708</v>
      </c>
      <c r="H605" s="5"/>
      <c r="I605" s="5"/>
      <c r="J605" s="5"/>
      <c r="K605" s="5"/>
      <c r="L605" s="5"/>
      <c r="M605" s="5"/>
    </row>
    <row r="606" spans="1:13" ht="51" x14ac:dyDescent="0.2">
      <c r="A606" s="4" t="s">
        <v>509</v>
      </c>
      <c r="B606" s="4" t="s">
        <v>723</v>
      </c>
      <c r="C606" s="5">
        <v>224.04300000000001</v>
      </c>
      <c r="D606" s="5">
        <v>43</v>
      </c>
      <c r="E606" s="5">
        <f t="shared" si="36"/>
        <v>19.192744249987726</v>
      </c>
      <c r="F606" s="5">
        <v>67.040700000000001</v>
      </c>
      <c r="G606" s="5">
        <f t="shared" si="37"/>
        <v>64.140141734796913</v>
      </c>
      <c r="H606" s="5"/>
      <c r="I606" s="5"/>
      <c r="J606" s="5"/>
      <c r="K606" s="5"/>
      <c r="L606" s="5"/>
      <c r="M606" s="5"/>
    </row>
    <row r="607" spans="1:13" ht="76.5" x14ac:dyDescent="0.2">
      <c r="A607" s="4" t="s">
        <v>1138</v>
      </c>
      <c r="B607" s="4" t="s">
        <v>991</v>
      </c>
      <c r="C607" s="5">
        <v>1400</v>
      </c>
      <c r="D607" s="5">
        <v>1400</v>
      </c>
      <c r="E607" s="5">
        <f t="shared" si="36"/>
        <v>100</v>
      </c>
      <c r="F607" s="5">
        <v>800</v>
      </c>
      <c r="G607" s="5">
        <f t="shared" si="37"/>
        <v>175</v>
      </c>
      <c r="H607" s="5"/>
      <c r="I607" s="5"/>
      <c r="J607" s="5"/>
      <c r="K607" s="5"/>
      <c r="L607" s="5"/>
      <c r="M607" s="5"/>
    </row>
    <row r="608" spans="1:13" ht="89.25" x14ac:dyDescent="0.2">
      <c r="A608" s="4" t="s">
        <v>1281</v>
      </c>
      <c r="B608" s="4" t="s">
        <v>1045</v>
      </c>
      <c r="C608" s="5">
        <v>650</v>
      </c>
      <c r="D608" s="5">
        <v>650</v>
      </c>
      <c r="E608" s="5">
        <f t="shared" si="36"/>
        <v>100</v>
      </c>
      <c r="F608" s="5">
        <v>1165</v>
      </c>
      <c r="G608" s="5">
        <f t="shared" si="37"/>
        <v>55.793991416309005</v>
      </c>
      <c r="H608" s="5"/>
      <c r="I608" s="5"/>
      <c r="J608" s="5"/>
      <c r="K608" s="5"/>
      <c r="L608" s="5"/>
      <c r="M608" s="5"/>
    </row>
    <row r="609" spans="1:13" ht="89.25" x14ac:dyDescent="0.2">
      <c r="A609" s="4" t="s">
        <v>261</v>
      </c>
      <c r="B609" s="4" t="s">
        <v>1074</v>
      </c>
      <c r="C609" s="5">
        <v>81</v>
      </c>
      <c r="D609" s="5">
        <v>43</v>
      </c>
      <c r="E609" s="5">
        <f t="shared" si="36"/>
        <v>53.086419753086425</v>
      </c>
      <c r="F609" s="5">
        <v>67.040700000000001</v>
      </c>
      <c r="G609" s="5">
        <f t="shared" si="37"/>
        <v>64.140141734796913</v>
      </c>
      <c r="H609" s="5"/>
      <c r="I609" s="5"/>
      <c r="J609" s="5"/>
      <c r="K609" s="5"/>
      <c r="L609" s="5"/>
      <c r="M609" s="5"/>
    </row>
    <row r="610" spans="1:13" ht="63.75" x14ac:dyDescent="0.2">
      <c r="A610" s="4" t="s">
        <v>626</v>
      </c>
      <c r="B610" s="4" t="s">
        <v>1253</v>
      </c>
      <c r="C610" s="5">
        <v>143.04300000000001</v>
      </c>
      <c r="D610" s="5"/>
      <c r="E610" s="5" t="str">
        <f t="shared" si="36"/>
        <v/>
      </c>
      <c r="F610" s="5"/>
      <c r="G610" s="5" t="str">
        <f t="shared" si="37"/>
        <v xml:space="preserve"> </v>
      </c>
      <c r="H610" s="5"/>
      <c r="I610" s="5"/>
      <c r="J610" s="5"/>
      <c r="K610" s="5"/>
      <c r="L610" s="5"/>
      <c r="M610" s="5"/>
    </row>
    <row r="611" spans="1:13" ht="25.5" x14ac:dyDescent="0.2">
      <c r="A611" s="4" t="s">
        <v>1162</v>
      </c>
      <c r="B611" s="4" t="s">
        <v>575</v>
      </c>
      <c r="C611" s="5">
        <v>4843.4696000000004</v>
      </c>
      <c r="D611" s="5">
        <v>4577.5129800000004</v>
      </c>
      <c r="E611" s="5">
        <f t="shared" si="36"/>
        <v>94.508964813157903</v>
      </c>
      <c r="F611" s="5">
        <v>1072.9203600000001</v>
      </c>
      <c r="G611" s="5" t="str">
        <f t="shared" si="37"/>
        <v>свыше 200</v>
      </c>
      <c r="H611" s="5">
        <v>106.2</v>
      </c>
      <c r="I611" s="5">
        <v>327.2</v>
      </c>
      <c r="J611" s="5" t="str">
        <f t="shared" ref="J611:J647" si="40">IF(H611=0," ",IF(I611/H611*100&gt;200,"свыше 200",IF(I611/H611&gt;0,I611/H611*100,"")))</f>
        <v>свыше 200</v>
      </c>
      <c r="K611" s="5">
        <v>139.96800999999999</v>
      </c>
      <c r="L611" s="5" t="str">
        <f t="shared" ref="L611:L647" si="41">IF(K611=0," ",IF(I611/K611*100&gt;200,"свыше 200",IF(I611/K611&gt;0,I611/K611*100,"")))</f>
        <v>свыше 200</v>
      </c>
      <c r="M611" s="5">
        <v>200</v>
      </c>
    </row>
    <row r="612" spans="1:13" ht="51" x14ac:dyDescent="0.2">
      <c r="A612" s="4" t="s">
        <v>1213</v>
      </c>
      <c r="B612" s="4" t="s">
        <v>539</v>
      </c>
      <c r="C612" s="5">
        <v>106.2</v>
      </c>
      <c r="D612" s="5">
        <v>327.2</v>
      </c>
      <c r="E612" s="5" t="str">
        <f t="shared" si="36"/>
        <v>свыше 200</v>
      </c>
      <c r="F612" s="5">
        <v>139.96800999999999</v>
      </c>
      <c r="G612" s="5" t="str">
        <f t="shared" si="37"/>
        <v>свыше 200</v>
      </c>
      <c r="H612" s="5">
        <v>106.2</v>
      </c>
      <c r="I612" s="5">
        <v>327.2</v>
      </c>
      <c r="J612" s="5" t="str">
        <f t="shared" si="40"/>
        <v>свыше 200</v>
      </c>
      <c r="K612" s="5">
        <v>139.96800999999999</v>
      </c>
      <c r="L612" s="5" t="str">
        <f t="shared" si="41"/>
        <v>свыше 200</v>
      </c>
      <c r="M612" s="5">
        <v>200</v>
      </c>
    </row>
    <row r="613" spans="1:13" ht="51" x14ac:dyDescent="0.2">
      <c r="A613" s="4" t="s">
        <v>1175</v>
      </c>
      <c r="B613" s="4" t="s">
        <v>539</v>
      </c>
      <c r="C613" s="5">
        <v>106.2</v>
      </c>
      <c r="D613" s="5">
        <v>327.2</v>
      </c>
      <c r="E613" s="5" t="str">
        <f t="shared" si="36"/>
        <v>свыше 200</v>
      </c>
      <c r="F613" s="5">
        <v>139.96800999999999</v>
      </c>
      <c r="G613" s="5" t="str">
        <f t="shared" si="37"/>
        <v>свыше 200</v>
      </c>
      <c r="H613" s="5">
        <v>106.2</v>
      </c>
      <c r="I613" s="5">
        <v>327.2</v>
      </c>
      <c r="J613" s="5" t="str">
        <f t="shared" si="40"/>
        <v>свыше 200</v>
      </c>
      <c r="K613" s="5">
        <v>139.96800999999999</v>
      </c>
      <c r="L613" s="5" t="str">
        <f t="shared" si="41"/>
        <v>свыше 200</v>
      </c>
      <c r="M613" s="5">
        <v>200</v>
      </c>
    </row>
    <row r="614" spans="1:13" ht="38.25" x14ac:dyDescent="0.2">
      <c r="A614" s="4" t="s">
        <v>624</v>
      </c>
      <c r="B614" s="4" t="s">
        <v>259</v>
      </c>
      <c r="C614" s="5">
        <v>191.33500000000001</v>
      </c>
      <c r="D614" s="5">
        <v>85</v>
      </c>
      <c r="E614" s="5">
        <f t="shared" si="36"/>
        <v>44.424700133274101</v>
      </c>
      <c r="F614" s="5">
        <v>6.9168799999999999</v>
      </c>
      <c r="G614" s="5" t="str">
        <f t="shared" si="37"/>
        <v>свыше 200</v>
      </c>
      <c r="H614" s="5"/>
      <c r="I614" s="5"/>
      <c r="J614" s="5"/>
      <c r="K614" s="5"/>
      <c r="L614" s="5"/>
      <c r="M614" s="5"/>
    </row>
    <row r="615" spans="1:13" ht="89.25" x14ac:dyDescent="0.2">
      <c r="A615" s="4" t="s">
        <v>393</v>
      </c>
      <c r="B615" s="4" t="s">
        <v>324</v>
      </c>
      <c r="C615" s="5">
        <v>43</v>
      </c>
      <c r="D615" s="5">
        <v>43</v>
      </c>
      <c r="E615" s="5">
        <f t="shared" si="36"/>
        <v>100</v>
      </c>
      <c r="F615" s="5">
        <v>6.9168799999999999</v>
      </c>
      <c r="G615" s="5" t="str">
        <f t="shared" si="37"/>
        <v>свыше 200</v>
      </c>
      <c r="H615" s="5"/>
      <c r="I615" s="5"/>
      <c r="J615" s="5"/>
      <c r="K615" s="5"/>
      <c r="L615" s="5"/>
      <c r="M615" s="5"/>
    </row>
    <row r="616" spans="1:13" ht="38.25" x14ac:dyDescent="0.2">
      <c r="A616" s="4" t="s">
        <v>1145</v>
      </c>
      <c r="B616" s="4" t="s">
        <v>259</v>
      </c>
      <c r="C616" s="5">
        <v>148.33500000000001</v>
      </c>
      <c r="D616" s="5">
        <v>42</v>
      </c>
      <c r="E616" s="5">
        <f t="shared" si="36"/>
        <v>28.314288603498834</v>
      </c>
      <c r="F616" s="5"/>
      <c r="G616" s="5" t="str">
        <f t="shared" si="37"/>
        <v xml:space="preserve"> </v>
      </c>
      <c r="H616" s="5"/>
      <c r="I616" s="5"/>
      <c r="J616" s="5"/>
      <c r="K616" s="5"/>
      <c r="L616" s="5"/>
      <c r="M616" s="5"/>
    </row>
    <row r="617" spans="1:13" ht="38.25" x14ac:dyDescent="0.2">
      <c r="A617" s="4" t="s">
        <v>592</v>
      </c>
      <c r="B617" s="4" t="s">
        <v>233</v>
      </c>
      <c r="C617" s="5">
        <v>912.05</v>
      </c>
      <c r="D617" s="5">
        <v>656.52639999999997</v>
      </c>
      <c r="E617" s="5">
        <f t="shared" si="36"/>
        <v>71.983597390493941</v>
      </c>
      <c r="F617" s="5">
        <v>643.03547000000003</v>
      </c>
      <c r="G617" s="5">
        <f t="shared" si="37"/>
        <v>102.09800712859587</v>
      </c>
      <c r="H617" s="5"/>
      <c r="I617" s="5"/>
      <c r="J617" s="5"/>
      <c r="K617" s="5"/>
      <c r="L617" s="5"/>
      <c r="M617" s="5"/>
    </row>
    <row r="618" spans="1:13" ht="38.25" x14ac:dyDescent="0.2">
      <c r="A618" s="4" t="s">
        <v>896</v>
      </c>
      <c r="B618" s="4" t="s">
        <v>1113</v>
      </c>
      <c r="C618" s="5">
        <v>1363.1596500000001</v>
      </c>
      <c r="D618" s="5">
        <v>1236.34158</v>
      </c>
      <c r="E618" s="5">
        <f t="shared" si="36"/>
        <v>90.6967558788877</v>
      </c>
      <c r="F618" s="5"/>
      <c r="G618" s="5" t="str">
        <f t="shared" si="37"/>
        <v xml:space="preserve"> </v>
      </c>
      <c r="H618" s="5"/>
      <c r="I618" s="5"/>
      <c r="J618" s="5"/>
      <c r="K618" s="5"/>
      <c r="L618" s="5"/>
      <c r="M618" s="5"/>
    </row>
    <row r="619" spans="1:13" ht="38.25" x14ac:dyDescent="0.2">
      <c r="A619" s="4" t="s">
        <v>218</v>
      </c>
      <c r="B619" s="4" t="s">
        <v>191</v>
      </c>
      <c r="C619" s="5">
        <v>2270.7249499999998</v>
      </c>
      <c r="D619" s="5">
        <v>2272.4450000000002</v>
      </c>
      <c r="E619" s="5">
        <f t="shared" si="36"/>
        <v>100.07574893647953</v>
      </c>
      <c r="F619" s="5">
        <v>283</v>
      </c>
      <c r="G619" s="5" t="str">
        <f t="shared" si="37"/>
        <v>свыше 200</v>
      </c>
      <c r="H619" s="5"/>
      <c r="I619" s="5"/>
      <c r="J619" s="5"/>
      <c r="K619" s="5"/>
      <c r="L619" s="5"/>
      <c r="M619" s="5"/>
    </row>
    <row r="620" spans="1:13" ht="89.25" x14ac:dyDescent="0.2">
      <c r="A620" s="4" t="s">
        <v>1148</v>
      </c>
      <c r="B620" s="4" t="s">
        <v>476</v>
      </c>
      <c r="C620" s="5">
        <v>669.55</v>
      </c>
      <c r="D620" s="5">
        <v>399.02640000000002</v>
      </c>
      <c r="E620" s="5">
        <f t="shared" si="36"/>
        <v>59.596206407288491</v>
      </c>
      <c r="F620" s="5">
        <v>512.03547000000003</v>
      </c>
      <c r="G620" s="5">
        <f t="shared" si="37"/>
        <v>77.929445005050141</v>
      </c>
      <c r="H620" s="5"/>
      <c r="I620" s="5"/>
      <c r="J620" s="5"/>
      <c r="K620" s="5"/>
      <c r="L620" s="5"/>
      <c r="M620" s="5"/>
    </row>
    <row r="621" spans="1:13" ht="89.25" x14ac:dyDescent="0.2">
      <c r="A621" s="4" t="s">
        <v>125</v>
      </c>
      <c r="B621" s="4" t="s">
        <v>60</v>
      </c>
      <c r="C621" s="5">
        <v>200</v>
      </c>
      <c r="D621" s="5">
        <v>100</v>
      </c>
      <c r="E621" s="5">
        <f t="shared" si="36"/>
        <v>50</v>
      </c>
      <c r="F621" s="5"/>
      <c r="G621" s="5" t="str">
        <f t="shared" si="37"/>
        <v xml:space="preserve"> </v>
      </c>
      <c r="H621" s="5"/>
      <c r="I621" s="5"/>
      <c r="J621" s="5"/>
      <c r="K621" s="5"/>
      <c r="L621" s="5"/>
      <c r="M621" s="5"/>
    </row>
    <row r="622" spans="1:13" ht="38.25" x14ac:dyDescent="0.2">
      <c r="A622" s="4" t="s">
        <v>1301</v>
      </c>
      <c r="B622" s="4" t="s">
        <v>233</v>
      </c>
      <c r="C622" s="5">
        <v>242.5</v>
      </c>
      <c r="D622" s="5">
        <v>257.5</v>
      </c>
      <c r="E622" s="5">
        <f t="shared" si="36"/>
        <v>106.18556701030928</v>
      </c>
      <c r="F622" s="5">
        <v>131</v>
      </c>
      <c r="G622" s="5">
        <f t="shared" si="37"/>
        <v>196.56488549618319</v>
      </c>
      <c r="H622" s="5"/>
      <c r="I622" s="5"/>
      <c r="J622" s="5"/>
      <c r="K622" s="5"/>
      <c r="L622" s="5"/>
      <c r="M622" s="5"/>
    </row>
    <row r="623" spans="1:13" ht="38.25" x14ac:dyDescent="0.2">
      <c r="A623" s="4" t="s">
        <v>281</v>
      </c>
      <c r="B623" s="4" t="s">
        <v>1113</v>
      </c>
      <c r="C623" s="5">
        <v>1163.1596500000001</v>
      </c>
      <c r="D623" s="5">
        <v>1136.34158</v>
      </c>
      <c r="E623" s="5">
        <f t="shared" si="36"/>
        <v>97.694377551697215</v>
      </c>
      <c r="F623" s="5"/>
      <c r="G623" s="5" t="str">
        <f t="shared" si="37"/>
        <v xml:space="preserve"> </v>
      </c>
      <c r="H623" s="5"/>
      <c r="I623" s="5"/>
      <c r="J623" s="5"/>
      <c r="K623" s="5"/>
      <c r="L623" s="5"/>
      <c r="M623" s="5"/>
    </row>
    <row r="624" spans="1:13" ht="38.25" x14ac:dyDescent="0.2">
      <c r="A624" s="4" t="s">
        <v>997</v>
      </c>
      <c r="B624" s="4" t="s">
        <v>191</v>
      </c>
      <c r="C624" s="5">
        <v>2270.7249499999998</v>
      </c>
      <c r="D624" s="5">
        <v>2272.4450000000002</v>
      </c>
      <c r="E624" s="5">
        <f t="shared" si="36"/>
        <v>100.07574893647953</v>
      </c>
      <c r="F624" s="5">
        <v>283</v>
      </c>
      <c r="G624" s="5" t="str">
        <f t="shared" si="37"/>
        <v>свыше 200</v>
      </c>
      <c r="H624" s="5"/>
      <c r="I624" s="5"/>
      <c r="J624" s="5"/>
      <c r="K624" s="5"/>
      <c r="L624" s="5"/>
      <c r="M624" s="5"/>
    </row>
    <row r="625" spans="1:13" ht="204" x14ac:dyDescent="0.2">
      <c r="A625" s="4" t="s">
        <v>397</v>
      </c>
      <c r="B625" s="4" t="s">
        <v>75</v>
      </c>
      <c r="C625" s="5"/>
      <c r="D625" s="5"/>
      <c r="E625" s="5" t="str">
        <f t="shared" si="36"/>
        <v xml:space="preserve"> </v>
      </c>
      <c r="F625" s="5">
        <v>39962.249219999998</v>
      </c>
      <c r="G625" s="5" t="str">
        <f t="shared" si="37"/>
        <v/>
      </c>
      <c r="H625" s="5"/>
      <c r="I625" s="5"/>
      <c r="J625" s="5" t="str">
        <f t="shared" si="40"/>
        <v xml:space="preserve"> </v>
      </c>
      <c r="K625" s="5">
        <v>85722.679820000005</v>
      </c>
      <c r="L625" s="5" t="str">
        <f t="shared" si="41"/>
        <v/>
      </c>
      <c r="M625" s="5"/>
    </row>
    <row r="626" spans="1:13" ht="140.25" x14ac:dyDescent="0.2">
      <c r="A626" s="4" t="s">
        <v>397</v>
      </c>
      <c r="B626" s="4" t="s">
        <v>648</v>
      </c>
      <c r="C626" s="5">
        <v>815.67751999999996</v>
      </c>
      <c r="D626" s="5">
        <v>21760.873889999999</v>
      </c>
      <c r="E626" s="5" t="str">
        <f t="shared" si="36"/>
        <v>свыше 200</v>
      </c>
      <c r="F626" s="5"/>
      <c r="G626" s="5" t="str">
        <f t="shared" si="37"/>
        <v xml:space="preserve"> </v>
      </c>
      <c r="H626" s="5"/>
      <c r="I626" s="5">
        <v>41644.21499</v>
      </c>
      <c r="J626" s="5" t="str">
        <f t="shared" si="40"/>
        <v xml:space="preserve"> </v>
      </c>
      <c r="K626" s="5"/>
      <c r="L626" s="5" t="str">
        <f t="shared" si="41"/>
        <v xml:space="preserve"> </v>
      </c>
      <c r="M626" s="5">
        <v>19</v>
      </c>
    </row>
    <row r="627" spans="1:13" ht="191.25" x14ac:dyDescent="0.2">
      <c r="A627" s="4" t="s">
        <v>1092</v>
      </c>
      <c r="B627" s="4" t="s">
        <v>1038</v>
      </c>
      <c r="C627" s="5">
        <v>815.67751999999996</v>
      </c>
      <c r="D627" s="5">
        <v>21760.873889999999</v>
      </c>
      <c r="E627" s="5" t="str">
        <f t="shared" si="36"/>
        <v>свыше 200</v>
      </c>
      <c r="F627" s="5">
        <f>328.35161+39633.9</f>
        <v>39962.251609999999</v>
      </c>
      <c r="G627" s="5">
        <f t="shared" si="37"/>
        <v>54.453573092850064</v>
      </c>
      <c r="H627" s="5"/>
      <c r="I627" s="5">
        <v>41644.21499</v>
      </c>
      <c r="J627" s="5" t="str">
        <f t="shared" si="40"/>
        <v xml:space="preserve"> </v>
      </c>
      <c r="K627" s="5">
        <f>46878.52348+38844.16</f>
        <v>85722.683480000007</v>
      </c>
      <c r="L627" s="5">
        <f t="shared" si="41"/>
        <v>48.580157899181991</v>
      </c>
      <c r="M627" s="5">
        <v>19</v>
      </c>
    </row>
    <row r="628" spans="1:13" ht="178.5" x14ac:dyDescent="0.2">
      <c r="A628" s="4" t="s">
        <v>573</v>
      </c>
      <c r="B628" s="4" t="s">
        <v>282</v>
      </c>
      <c r="C628" s="5"/>
      <c r="D628" s="5">
        <v>21275.012050000001</v>
      </c>
      <c r="E628" s="5" t="str">
        <f t="shared" si="36"/>
        <v xml:space="preserve"> </v>
      </c>
      <c r="F628" s="5">
        <v>328.35160999999999</v>
      </c>
      <c r="G628" s="5" t="str">
        <f t="shared" si="37"/>
        <v>свыше 200</v>
      </c>
      <c r="H628" s="5"/>
      <c r="I628" s="5">
        <v>41644.21499</v>
      </c>
      <c r="J628" s="5" t="str">
        <f t="shared" si="40"/>
        <v xml:space="preserve"> </v>
      </c>
      <c r="K628" s="5">
        <v>328.35160999999999</v>
      </c>
      <c r="L628" s="5" t="str">
        <f t="shared" si="41"/>
        <v>свыше 200</v>
      </c>
      <c r="M628" s="5">
        <v>19</v>
      </c>
    </row>
    <row r="629" spans="1:13" ht="165.75" x14ac:dyDescent="0.2">
      <c r="A629" s="4" t="s">
        <v>32</v>
      </c>
      <c r="B629" s="4" t="s">
        <v>135</v>
      </c>
      <c r="C629" s="5">
        <v>425.91642999999999</v>
      </c>
      <c r="D629" s="5">
        <v>425.91642999999999</v>
      </c>
      <c r="E629" s="5">
        <f t="shared" si="36"/>
        <v>100</v>
      </c>
      <c r="F629" s="5"/>
      <c r="G629" s="5" t="str">
        <f t="shared" si="37"/>
        <v xml:space="preserve"> </v>
      </c>
      <c r="H629" s="5"/>
      <c r="I629" s="5"/>
      <c r="J629" s="5" t="str">
        <f t="shared" si="40"/>
        <v xml:space="preserve"> </v>
      </c>
      <c r="K629" s="5"/>
      <c r="L629" s="5" t="str">
        <f t="shared" si="41"/>
        <v xml:space="preserve"> </v>
      </c>
      <c r="M629" s="5"/>
    </row>
    <row r="630" spans="1:13" ht="178.5" x14ac:dyDescent="0.2">
      <c r="A630" s="4" t="s">
        <v>1222</v>
      </c>
      <c r="B630" s="4" t="s">
        <v>76</v>
      </c>
      <c r="C630" s="5">
        <v>337.51164</v>
      </c>
      <c r="D630" s="5">
        <v>7.6959600000000004</v>
      </c>
      <c r="E630" s="5">
        <f t="shared" si="36"/>
        <v>2.2802058026798719</v>
      </c>
      <c r="F630" s="5"/>
      <c r="G630" s="5" t="str">
        <f t="shared" si="37"/>
        <v xml:space="preserve"> </v>
      </c>
      <c r="H630" s="5"/>
      <c r="I630" s="5"/>
      <c r="J630" s="5" t="str">
        <f t="shared" si="40"/>
        <v xml:space="preserve"> </v>
      </c>
      <c r="K630" s="5"/>
      <c r="L630" s="5" t="str">
        <f t="shared" si="41"/>
        <v xml:space="preserve"> </v>
      </c>
      <c r="M630" s="5"/>
    </row>
    <row r="631" spans="1:13" ht="165.75" x14ac:dyDescent="0.2">
      <c r="A631" s="4" t="s">
        <v>111</v>
      </c>
      <c r="B631" s="4" t="s">
        <v>681</v>
      </c>
      <c r="C631" s="5">
        <v>52.249450000000003</v>
      </c>
      <c r="D631" s="5">
        <v>52.249450000000003</v>
      </c>
      <c r="E631" s="5">
        <f t="shared" si="36"/>
        <v>100</v>
      </c>
      <c r="F631" s="5"/>
      <c r="G631" s="5" t="str">
        <f t="shared" si="37"/>
        <v xml:space="preserve"> </v>
      </c>
      <c r="H631" s="5"/>
      <c r="I631" s="5"/>
      <c r="J631" s="5" t="str">
        <f t="shared" si="40"/>
        <v xml:space="preserve"> </v>
      </c>
      <c r="K631" s="5"/>
      <c r="L631" s="5" t="str">
        <f t="shared" si="41"/>
        <v xml:space="preserve"> </v>
      </c>
      <c r="M631" s="5"/>
    </row>
    <row r="632" spans="1:13" ht="63.75" x14ac:dyDescent="0.2">
      <c r="A632" s="4" t="s">
        <v>463</v>
      </c>
      <c r="B632" s="4" t="s">
        <v>275</v>
      </c>
      <c r="C632" s="5"/>
      <c r="D632" s="5">
        <v>20156.34779</v>
      </c>
      <c r="E632" s="5" t="str">
        <f t="shared" si="36"/>
        <v xml:space="preserve"> </v>
      </c>
      <c r="F632" s="5">
        <v>38844.156340000001</v>
      </c>
      <c r="G632" s="5">
        <f t="shared" si="37"/>
        <v>51.890296222610658</v>
      </c>
      <c r="H632" s="5"/>
      <c r="I632" s="5">
        <v>20156.34779</v>
      </c>
      <c r="J632" s="5" t="str">
        <f t="shared" si="40"/>
        <v xml:space="preserve"> </v>
      </c>
      <c r="K632" s="5">
        <v>38844.156340000001</v>
      </c>
      <c r="L632" s="5">
        <f t="shared" si="41"/>
        <v>51.890296222610658</v>
      </c>
      <c r="M632" s="5"/>
    </row>
    <row r="633" spans="1:13" ht="63.75" x14ac:dyDescent="0.2">
      <c r="A633" s="4" t="s">
        <v>69</v>
      </c>
      <c r="B633" s="4" t="s">
        <v>579</v>
      </c>
      <c r="C633" s="5"/>
      <c r="D633" s="5">
        <v>4061.8185600000002</v>
      </c>
      <c r="E633" s="5" t="str">
        <f t="shared" si="36"/>
        <v xml:space="preserve"> </v>
      </c>
      <c r="F633" s="5">
        <v>28670.565999999999</v>
      </c>
      <c r="G633" s="5">
        <f t="shared" si="37"/>
        <v>14.167207441945862</v>
      </c>
      <c r="H633" s="5"/>
      <c r="I633" s="5">
        <v>4061.8185600000002</v>
      </c>
      <c r="J633" s="5" t="str">
        <f t="shared" si="40"/>
        <v xml:space="preserve"> </v>
      </c>
      <c r="K633" s="5">
        <v>28670.565999999999</v>
      </c>
      <c r="L633" s="5">
        <f t="shared" si="41"/>
        <v>14.167207441945862</v>
      </c>
      <c r="M633" s="5"/>
    </row>
    <row r="634" spans="1:13" ht="63.75" x14ac:dyDescent="0.2">
      <c r="A634" s="4" t="s">
        <v>229</v>
      </c>
      <c r="B634" s="4" t="s">
        <v>966</v>
      </c>
      <c r="C634" s="5"/>
      <c r="D634" s="5">
        <v>23.101379999999999</v>
      </c>
      <c r="E634" s="5" t="str">
        <f t="shared" si="36"/>
        <v xml:space="preserve"> </v>
      </c>
      <c r="F634" s="5">
        <v>1.7088399999999999</v>
      </c>
      <c r="G634" s="5" t="str">
        <f t="shared" si="37"/>
        <v>свыше 200</v>
      </c>
      <c r="H634" s="5"/>
      <c r="I634" s="5">
        <v>23.101379999999999</v>
      </c>
      <c r="J634" s="5" t="str">
        <f t="shared" si="40"/>
        <v xml:space="preserve"> </v>
      </c>
      <c r="K634" s="5">
        <v>1.7088399999999999</v>
      </c>
      <c r="L634" s="5" t="str">
        <f t="shared" si="41"/>
        <v>свыше 200</v>
      </c>
      <c r="M634" s="5"/>
    </row>
    <row r="635" spans="1:13" ht="63.75" x14ac:dyDescent="0.2">
      <c r="A635" s="4" t="s">
        <v>1201</v>
      </c>
      <c r="B635" s="4" t="s">
        <v>518</v>
      </c>
      <c r="C635" s="5"/>
      <c r="D635" s="5">
        <v>16071.42785</v>
      </c>
      <c r="E635" s="5" t="str">
        <f t="shared" si="36"/>
        <v xml:space="preserve"> </v>
      </c>
      <c r="F635" s="5">
        <v>10171.8815</v>
      </c>
      <c r="G635" s="5">
        <f t="shared" si="37"/>
        <v>157.99857528816082</v>
      </c>
      <c r="H635" s="5"/>
      <c r="I635" s="5">
        <v>16071.42785</v>
      </c>
      <c r="J635" s="5" t="str">
        <f t="shared" si="40"/>
        <v xml:space="preserve"> </v>
      </c>
      <c r="K635" s="5">
        <v>10171.8815</v>
      </c>
      <c r="L635" s="5">
        <f t="shared" si="41"/>
        <v>157.99857528816082</v>
      </c>
      <c r="M635" s="5"/>
    </row>
    <row r="636" spans="1:13" ht="51" x14ac:dyDescent="0.2">
      <c r="A636" s="4" t="s">
        <v>1171</v>
      </c>
      <c r="B636" s="4" t="s">
        <v>982</v>
      </c>
      <c r="C636" s="5">
        <v>425.91642999999999</v>
      </c>
      <c r="D636" s="5">
        <v>425.91642999999999</v>
      </c>
      <c r="E636" s="5">
        <f t="shared" si="36"/>
        <v>100</v>
      </c>
      <c r="F636" s="5">
        <v>667.83486000000005</v>
      </c>
      <c r="G636" s="5">
        <f t="shared" si="37"/>
        <v>63.775710959442875</v>
      </c>
      <c r="H636" s="5"/>
      <c r="I636" s="5"/>
      <c r="J636" s="5"/>
      <c r="K636" s="5"/>
      <c r="L636" s="5"/>
      <c r="M636" s="5"/>
    </row>
    <row r="637" spans="1:13" ht="63.75" x14ac:dyDescent="0.2">
      <c r="A637" s="4" t="s">
        <v>814</v>
      </c>
      <c r="B637" s="4" t="s">
        <v>200</v>
      </c>
      <c r="C637" s="5">
        <v>65.777500000000003</v>
      </c>
      <c r="D637" s="5">
        <v>65.777500000000003</v>
      </c>
      <c r="E637" s="5">
        <f t="shared" si="36"/>
        <v>100</v>
      </c>
      <c r="F637" s="5">
        <v>229.90759</v>
      </c>
      <c r="G637" s="5">
        <f t="shared" si="37"/>
        <v>28.610408207923889</v>
      </c>
      <c r="H637" s="5"/>
      <c r="I637" s="5"/>
      <c r="J637" s="5"/>
      <c r="K637" s="5"/>
      <c r="L637" s="5"/>
      <c r="M637" s="5"/>
    </row>
    <row r="638" spans="1:13" ht="51" x14ac:dyDescent="0.2">
      <c r="A638" s="4" t="s">
        <v>607</v>
      </c>
      <c r="B638" s="4" t="s">
        <v>538</v>
      </c>
      <c r="C638" s="5">
        <v>360.13893000000002</v>
      </c>
      <c r="D638" s="5">
        <v>360.13893000000002</v>
      </c>
      <c r="E638" s="5">
        <f t="shared" si="36"/>
        <v>100</v>
      </c>
      <c r="F638" s="5">
        <v>437.92727000000002</v>
      </c>
      <c r="G638" s="5">
        <f t="shared" si="37"/>
        <v>82.237155498446128</v>
      </c>
      <c r="H638" s="5"/>
      <c r="I638" s="5"/>
      <c r="J638" s="5"/>
      <c r="K638" s="5"/>
      <c r="L638" s="5"/>
      <c r="M638" s="5"/>
    </row>
    <row r="639" spans="1:13" ht="63.75" x14ac:dyDescent="0.2">
      <c r="A639" s="4" t="s">
        <v>609</v>
      </c>
      <c r="B639" s="4" t="s">
        <v>672</v>
      </c>
      <c r="C639" s="5"/>
      <c r="D639" s="5">
        <v>7.6959600000000004</v>
      </c>
      <c r="E639" s="5" t="str">
        <f t="shared" si="36"/>
        <v xml:space="preserve"> </v>
      </c>
      <c r="F639" s="5">
        <v>121.90640999999999</v>
      </c>
      <c r="G639" s="5">
        <f t="shared" si="37"/>
        <v>6.313006838606765</v>
      </c>
      <c r="H639" s="5"/>
      <c r="I639" s="5"/>
      <c r="J639" s="5"/>
      <c r="K639" s="5"/>
      <c r="L639" s="5"/>
      <c r="M639" s="5"/>
    </row>
    <row r="640" spans="1:13" ht="51" x14ac:dyDescent="0.2">
      <c r="A640" s="4" t="s">
        <v>823</v>
      </c>
      <c r="B640" s="4" t="s">
        <v>948</v>
      </c>
      <c r="C640" s="5">
        <v>52.249450000000003</v>
      </c>
      <c r="D640" s="5">
        <v>52.249450000000003</v>
      </c>
      <c r="E640" s="5">
        <f t="shared" si="36"/>
        <v>100</v>
      </c>
      <c r="F640" s="5">
        <v>121.90640999999999</v>
      </c>
      <c r="G640" s="5">
        <f t="shared" si="37"/>
        <v>42.860297501993543</v>
      </c>
      <c r="H640" s="5"/>
      <c r="I640" s="5"/>
      <c r="J640" s="5"/>
      <c r="K640" s="5"/>
      <c r="L640" s="5"/>
      <c r="M640" s="5"/>
    </row>
    <row r="641" spans="1:13" ht="63.75" x14ac:dyDescent="0.2">
      <c r="A641" s="4" t="s">
        <v>428</v>
      </c>
      <c r="B641" s="4" t="s">
        <v>1234</v>
      </c>
      <c r="C641" s="5">
        <v>52.249450000000003</v>
      </c>
      <c r="D641" s="5">
        <v>52.249450000000003</v>
      </c>
      <c r="E641" s="5">
        <f t="shared" si="36"/>
        <v>100</v>
      </c>
      <c r="F641" s="5"/>
      <c r="G641" s="5" t="str">
        <f t="shared" si="37"/>
        <v xml:space="preserve"> </v>
      </c>
      <c r="H641" s="5"/>
      <c r="I641" s="5"/>
      <c r="J641" s="5"/>
      <c r="K641" s="5"/>
      <c r="L641" s="5"/>
      <c r="M641" s="5"/>
    </row>
    <row r="642" spans="1:13" ht="63.75" x14ac:dyDescent="0.2">
      <c r="A642" s="4" t="s">
        <v>382</v>
      </c>
      <c r="B642" s="4" t="s">
        <v>1293</v>
      </c>
      <c r="C642" s="5"/>
      <c r="D642" s="5">
        <v>7.6959600000000004</v>
      </c>
      <c r="E642" s="5" t="str">
        <f t="shared" si="36"/>
        <v xml:space="preserve"> </v>
      </c>
      <c r="F642" s="5"/>
      <c r="G642" s="5" t="str">
        <f t="shared" si="37"/>
        <v xml:space="preserve"> </v>
      </c>
      <c r="H642" s="5"/>
      <c r="I642" s="5"/>
      <c r="J642" s="5"/>
      <c r="K642" s="5">
        <v>5.0000000000000001E-3</v>
      </c>
      <c r="L642" s="5"/>
      <c r="M642" s="5"/>
    </row>
    <row r="643" spans="1:13" ht="191.25" x14ac:dyDescent="0.2">
      <c r="A643" s="4" t="s">
        <v>258</v>
      </c>
      <c r="B643" s="4" t="s">
        <v>1156</v>
      </c>
      <c r="C643" s="5"/>
      <c r="D643" s="5"/>
      <c r="E643" s="5"/>
      <c r="F643" s="5"/>
      <c r="G643" s="5"/>
      <c r="H643" s="5"/>
      <c r="I643" s="5">
        <v>719.16346999999996</v>
      </c>
      <c r="J643" s="5" t="str">
        <f t="shared" si="40"/>
        <v xml:space="preserve"> </v>
      </c>
      <c r="K643" s="5">
        <v>3636.05906</v>
      </c>
      <c r="L643" s="5">
        <f t="shared" si="41"/>
        <v>19.778652055228164</v>
      </c>
      <c r="M643" s="5">
        <v>19</v>
      </c>
    </row>
    <row r="644" spans="1:13" ht="165.75" x14ac:dyDescent="0.2">
      <c r="A644" s="4" t="s">
        <v>1079</v>
      </c>
      <c r="B644" s="4" t="s">
        <v>271</v>
      </c>
      <c r="C644" s="5"/>
      <c r="D644" s="5"/>
      <c r="E644" s="5"/>
      <c r="F644" s="5"/>
      <c r="G644" s="5"/>
      <c r="H644" s="5"/>
      <c r="I644" s="5">
        <v>88.068389999999994</v>
      </c>
      <c r="J644" s="5" t="str">
        <f t="shared" si="40"/>
        <v xml:space="preserve"> </v>
      </c>
      <c r="K644" s="5">
        <v>18574.69947</v>
      </c>
      <c r="L644" s="5">
        <f t="shared" si="41"/>
        <v>0.47413090124144008</v>
      </c>
      <c r="M644" s="5"/>
    </row>
    <row r="645" spans="1:13" ht="114.75" x14ac:dyDescent="0.2">
      <c r="A645" s="4" t="s">
        <v>1353</v>
      </c>
      <c r="B645" s="4" t="s">
        <v>682</v>
      </c>
      <c r="C645" s="5"/>
      <c r="D645" s="5"/>
      <c r="E645" s="5"/>
      <c r="F645" s="5"/>
      <c r="G645" s="5"/>
      <c r="H645" s="5"/>
      <c r="I645" s="5"/>
      <c r="J645" s="5" t="str">
        <f t="shared" si="40"/>
        <v xml:space="preserve"> </v>
      </c>
      <c r="K645" s="5">
        <v>3330.72775</v>
      </c>
      <c r="L645" s="5" t="str">
        <f t="shared" si="41"/>
        <v/>
      </c>
      <c r="M645" s="5"/>
    </row>
    <row r="646" spans="1:13" ht="127.5" x14ac:dyDescent="0.2">
      <c r="A646" s="4" t="s">
        <v>946</v>
      </c>
      <c r="B646" s="4" t="s">
        <v>612</v>
      </c>
      <c r="C646" s="5"/>
      <c r="D646" s="5"/>
      <c r="E646" s="5"/>
      <c r="F646" s="5"/>
      <c r="G646" s="5"/>
      <c r="H646" s="5"/>
      <c r="I646" s="5">
        <v>0.11618000000000001</v>
      </c>
      <c r="J646" s="5" t="str">
        <f t="shared" si="40"/>
        <v xml:space="preserve"> </v>
      </c>
      <c r="K646" s="5">
        <v>21.462250000000001</v>
      </c>
      <c r="L646" s="5">
        <f t="shared" si="41"/>
        <v>0.54132255471816793</v>
      </c>
      <c r="M646" s="5"/>
    </row>
    <row r="647" spans="1:13" ht="127.5" x14ac:dyDescent="0.2">
      <c r="A647" s="4" t="s">
        <v>739</v>
      </c>
      <c r="B647" s="4" t="s">
        <v>404</v>
      </c>
      <c r="C647" s="5"/>
      <c r="D647" s="5"/>
      <c r="E647" s="5"/>
      <c r="F647" s="5"/>
      <c r="G647" s="5"/>
      <c r="H647" s="5"/>
      <c r="I647" s="5">
        <v>19561.854899999998</v>
      </c>
      <c r="J647" s="5" t="str">
        <f t="shared" si="40"/>
        <v xml:space="preserve"> </v>
      </c>
      <c r="K647" s="5">
        <v>20987.218339999999</v>
      </c>
      <c r="L647" s="5">
        <f t="shared" si="41"/>
        <v>93.208421350039657</v>
      </c>
      <c r="M647" s="5"/>
    </row>
    <row r="648" spans="1:13" ht="114.75" x14ac:dyDescent="0.2">
      <c r="A648" s="4" t="s">
        <v>633</v>
      </c>
      <c r="B648" s="4" t="s">
        <v>80</v>
      </c>
      <c r="C648" s="5">
        <v>337.51164</v>
      </c>
      <c r="D648" s="5"/>
      <c r="E648" s="5"/>
      <c r="F648" s="5"/>
      <c r="G648" s="5"/>
      <c r="H648" s="5"/>
      <c r="I648" s="5"/>
      <c r="J648" s="5"/>
      <c r="K648" s="5"/>
      <c r="L648" s="5"/>
      <c r="M648" s="5"/>
    </row>
    <row r="649" spans="1:13" ht="127.5" x14ac:dyDescent="0.2">
      <c r="A649" s="4" t="s">
        <v>1204</v>
      </c>
      <c r="B649" s="4" t="s">
        <v>602</v>
      </c>
      <c r="C649" s="5"/>
      <c r="D649" s="5">
        <v>1118.66426</v>
      </c>
      <c r="E649" s="5" t="str">
        <f t="shared" ref="E649:E690" si="42">IF(C649=0," ",IF(D649/C649*100&gt;200,"свыше 200",IF(D649/C649&gt;0,D649/C649*100,"")))</f>
        <v xml:space="preserve"> </v>
      </c>
      <c r="F649" s="5">
        <v>328.35160999999999</v>
      </c>
      <c r="G649" s="5" t="str">
        <f t="shared" ref="G649:G690" si="43">IF(F649=0," ",IF(D649/F649*100&gt;200,"свыше 200",IF(D649/F649&gt;0,D649/F649*100,"")))</f>
        <v>свыше 200</v>
      </c>
      <c r="H649" s="5"/>
      <c r="I649" s="5">
        <v>1118.66426</v>
      </c>
      <c r="J649" s="5" t="str">
        <f t="shared" ref="J649:J690" si="44">IF(H649=0," ",IF(I649/H649*100&gt;200,"свыше 200",IF(I649/H649&gt;0,I649/H649*100,"")))</f>
        <v xml:space="preserve"> </v>
      </c>
      <c r="K649" s="5">
        <v>328.35160999999999</v>
      </c>
      <c r="L649" s="5" t="str">
        <f t="shared" ref="L649:L690" si="45">IF(K649=0," ",IF(I649/K649*100&gt;200,"свыше 200",IF(I649/K649&gt;0,I649/K649*100,"")))</f>
        <v>свыше 200</v>
      </c>
      <c r="M649" s="5"/>
    </row>
    <row r="650" spans="1:13" ht="89.25" x14ac:dyDescent="0.2">
      <c r="A650" s="4" t="s">
        <v>1223</v>
      </c>
      <c r="B650" s="4" t="s">
        <v>1152</v>
      </c>
      <c r="C650" s="5">
        <v>-19806.06972</v>
      </c>
      <c r="D650" s="5">
        <v>-55736.698369999998</v>
      </c>
      <c r="E650" s="5" t="str">
        <f t="shared" si="42"/>
        <v>свыше 200</v>
      </c>
      <c r="F650" s="5">
        <v>-109363.46331000001</v>
      </c>
      <c r="G650" s="5">
        <f t="shared" si="43"/>
        <v>50.964642745456587</v>
      </c>
      <c r="H650" s="5"/>
      <c r="I650" s="5">
        <v>-55736.698369999998</v>
      </c>
      <c r="J650" s="5" t="str">
        <f t="shared" si="44"/>
        <v xml:space="preserve"> </v>
      </c>
      <c r="K650" s="5">
        <v>-109363.46331000001</v>
      </c>
      <c r="L650" s="5">
        <f t="shared" si="45"/>
        <v>50.964642745456587</v>
      </c>
      <c r="M650" s="5">
        <v>-231.59277999999904</v>
      </c>
    </row>
    <row r="651" spans="1:13" ht="102" x14ac:dyDescent="0.2">
      <c r="A651" s="4" t="s">
        <v>54</v>
      </c>
      <c r="B651" s="4" t="s">
        <v>74</v>
      </c>
      <c r="C651" s="5"/>
      <c r="D651" s="5">
        <v>-55736.698369999998</v>
      </c>
      <c r="E651" s="5" t="str">
        <f t="shared" si="42"/>
        <v xml:space="preserve"> </v>
      </c>
      <c r="F651" s="5">
        <v>-109363.46331000001</v>
      </c>
      <c r="G651" s="5">
        <f t="shared" si="43"/>
        <v>50.964642745456587</v>
      </c>
      <c r="H651" s="5"/>
      <c r="I651" s="5">
        <v>-55736.698369999998</v>
      </c>
      <c r="J651" s="5" t="str">
        <f t="shared" si="44"/>
        <v xml:space="preserve"> </v>
      </c>
      <c r="K651" s="5">
        <v>-109363.46331000001</v>
      </c>
      <c r="L651" s="5">
        <f t="shared" si="45"/>
        <v>50.964642745456587</v>
      </c>
      <c r="M651" s="5">
        <v>-231.59277999999904</v>
      </c>
    </row>
    <row r="652" spans="1:13" ht="89.25" x14ac:dyDescent="0.2">
      <c r="A652" s="4" t="s">
        <v>890</v>
      </c>
      <c r="B652" s="4" t="s">
        <v>1053</v>
      </c>
      <c r="C652" s="5">
        <v>-13073.98803</v>
      </c>
      <c r="D652" s="5"/>
      <c r="E652" s="5" t="str">
        <f t="shared" si="42"/>
        <v/>
      </c>
      <c r="F652" s="5"/>
      <c r="G652" s="5" t="str">
        <f t="shared" si="43"/>
        <v xml:space="preserve"> </v>
      </c>
      <c r="H652" s="5"/>
      <c r="I652" s="5"/>
      <c r="J652" s="5"/>
      <c r="K652" s="5"/>
      <c r="L652" s="5"/>
      <c r="M652" s="5"/>
    </row>
    <row r="653" spans="1:13" ht="89.25" x14ac:dyDescent="0.2">
      <c r="A653" s="4" t="s">
        <v>767</v>
      </c>
      <c r="B653" s="4" t="s">
        <v>1225</v>
      </c>
      <c r="C653" s="5">
        <v>-3234.2130000000002</v>
      </c>
      <c r="D653" s="5"/>
      <c r="E653" s="5" t="str">
        <f t="shared" si="42"/>
        <v/>
      </c>
      <c r="F653" s="5"/>
      <c r="G653" s="5" t="str">
        <f t="shared" si="43"/>
        <v xml:space="preserve"> </v>
      </c>
      <c r="H653" s="5"/>
      <c r="I653" s="5"/>
      <c r="J653" s="5"/>
      <c r="K653" s="5"/>
      <c r="L653" s="5"/>
      <c r="M653" s="5"/>
    </row>
    <row r="654" spans="1:13" ht="89.25" x14ac:dyDescent="0.2">
      <c r="A654" s="4" t="s">
        <v>1073</v>
      </c>
      <c r="B654" s="4" t="s">
        <v>537</v>
      </c>
      <c r="C654" s="5">
        <v>-294.70855999999998</v>
      </c>
      <c r="D654" s="5"/>
      <c r="E654" s="5" t="str">
        <f t="shared" si="42"/>
        <v/>
      </c>
      <c r="F654" s="5"/>
      <c r="G654" s="5" t="str">
        <f t="shared" si="43"/>
        <v xml:space="preserve"> </v>
      </c>
      <c r="H654" s="5"/>
      <c r="I654" s="5"/>
      <c r="J654" s="5"/>
      <c r="K654" s="5"/>
      <c r="L654" s="5"/>
      <c r="M654" s="5"/>
    </row>
    <row r="655" spans="1:13" ht="89.25" x14ac:dyDescent="0.2">
      <c r="A655" s="4" t="s">
        <v>963</v>
      </c>
      <c r="B655" s="4" t="s">
        <v>1050</v>
      </c>
      <c r="C655" s="5">
        <v>-3203.1601300000002</v>
      </c>
      <c r="D655" s="5"/>
      <c r="E655" s="5" t="str">
        <f t="shared" si="42"/>
        <v/>
      </c>
      <c r="F655" s="5"/>
      <c r="G655" s="5" t="str">
        <f t="shared" si="43"/>
        <v xml:space="preserve"> </v>
      </c>
      <c r="H655" s="5"/>
      <c r="I655" s="5"/>
      <c r="J655" s="5"/>
      <c r="K655" s="5"/>
      <c r="L655" s="5"/>
      <c r="M655" s="5"/>
    </row>
    <row r="656" spans="1:13" ht="127.5" x14ac:dyDescent="0.2">
      <c r="A656" s="4" t="s">
        <v>1354</v>
      </c>
      <c r="B656" s="4" t="s">
        <v>477</v>
      </c>
      <c r="C656" s="5"/>
      <c r="D656" s="5"/>
      <c r="E656" s="5" t="str">
        <f t="shared" si="42"/>
        <v xml:space="preserve"> </v>
      </c>
      <c r="F656" s="5">
        <v>-522.09553000000005</v>
      </c>
      <c r="G656" s="5" t="str">
        <f t="shared" si="43"/>
        <v/>
      </c>
      <c r="H656" s="5"/>
      <c r="I656" s="5"/>
      <c r="J656" s="5" t="str">
        <f t="shared" si="44"/>
        <v xml:space="preserve"> </v>
      </c>
      <c r="K656" s="5">
        <v>-522.09553000000005</v>
      </c>
      <c r="L656" s="5" t="str">
        <f t="shared" si="45"/>
        <v/>
      </c>
      <c r="M656" s="5"/>
    </row>
    <row r="657" spans="1:13" ht="127.5" x14ac:dyDescent="0.2">
      <c r="A657" s="4" t="s">
        <v>1355</v>
      </c>
      <c r="B657" s="4" t="s">
        <v>254</v>
      </c>
      <c r="C657" s="5"/>
      <c r="D657" s="5"/>
      <c r="E657" s="5" t="str">
        <f t="shared" si="42"/>
        <v xml:space="preserve"> </v>
      </c>
      <c r="F657" s="5">
        <v>-324.74295999999998</v>
      </c>
      <c r="G657" s="5" t="str">
        <f t="shared" si="43"/>
        <v/>
      </c>
      <c r="H657" s="5"/>
      <c r="I657" s="5"/>
      <c r="J657" s="5" t="str">
        <f t="shared" si="44"/>
        <v xml:space="preserve"> </v>
      </c>
      <c r="K657" s="5">
        <v>-324.74295999999998</v>
      </c>
      <c r="L657" s="5" t="str">
        <f t="shared" si="45"/>
        <v/>
      </c>
      <c r="M657" s="5"/>
    </row>
    <row r="658" spans="1:13" ht="153" x14ac:dyDescent="0.2">
      <c r="A658" s="4" t="s">
        <v>22</v>
      </c>
      <c r="B658" s="4" t="s">
        <v>469</v>
      </c>
      <c r="C658" s="5"/>
      <c r="D658" s="5">
        <v>-8125.7671499999997</v>
      </c>
      <c r="E658" s="5" t="str">
        <f t="shared" si="42"/>
        <v xml:space="preserve"> </v>
      </c>
      <c r="F658" s="5">
        <v>-556.17641000000003</v>
      </c>
      <c r="G658" s="5" t="str">
        <f t="shared" si="43"/>
        <v>свыше 200</v>
      </c>
      <c r="H658" s="5"/>
      <c r="I658" s="5">
        <v>-8125.7671499999997</v>
      </c>
      <c r="J658" s="5" t="str">
        <f t="shared" si="44"/>
        <v xml:space="preserve"> </v>
      </c>
      <c r="K658" s="5">
        <v>-556.17641000000003</v>
      </c>
      <c r="L658" s="5" t="str">
        <f t="shared" si="45"/>
        <v>свыше 200</v>
      </c>
      <c r="M658" s="5"/>
    </row>
    <row r="659" spans="1:13" ht="89.25" x14ac:dyDescent="0.2">
      <c r="A659" s="4" t="s">
        <v>803</v>
      </c>
      <c r="B659" s="4" t="s">
        <v>1318</v>
      </c>
      <c r="C659" s="5"/>
      <c r="D659" s="5">
        <v>-3719.94</v>
      </c>
      <c r="E659" s="5" t="str">
        <f t="shared" si="42"/>
        <v xml:space="preserve"> </v>
      </c>
      <c r="F659" s="5">
        <v>-211.07684</v>
      </c>
      <c r="G659" s="5" t="str">
        <f t="shared" si="43"/>
        <v>свыше 200</v>
      </c>
      <c r="H659" s="5"/>
      <c r="I659" s="5">
        <v>-3719.94</v>
      </c>
      <c r="J659" s="5" t="str">
        <f t="shared" si="44"/>
        <v xml:space="preserve"> </v>
      </c>
      <c r="K659" s="5">
        <v>-211.07684</v>
      </c>
      <c r="L659" s="5" t="str">
        <f t="shared" si="45"/>
        <v>свыше 200</v>
      </c>
      <c r="M659" s="5"/>
    </row>
    <row r="660" spans="1:13" ht="63.75" x14ac:dyDescent="0.2">
      <c r="A660" s="4" t="s">
        <v>1356</v>
      </c>
      <c r="B660" s="4" t="s">
        <v>859</v>
      </c>
      <c r="C660" s="5"/>
      <c r="D660" s="5"/>
      <c r="E660" s="5" t="str">
        <f t="shared" si="42"/>
        <v xml:space="preserve"> </v>
      </c>
      <c r="F660" s="5">
        <v>-171.50906000000001</v>
      </c>
      <c r="G660" s="5" t="str">
        <f t="shared" si="43"/>
        <v/>
      </c>
      <c r="H660" s="5"/>
      <c r="I660" s="5"/>
      <c r="J660" s="5" t="str">
        <f t="shared" si="44"/>
        <v xml:space="preserve"> </v>
      </c>
      <c r="K660" s="5">
        <v>-171.50906000000001</v>
      </c>
      <c r="L660" s="5" t="str">
        <f t="shared" si="45"/>
        <v/>
      </c>
      <c r="M660" s="5"/>
    </row>
    <row r="661" spans="1:13" ht="114.75" x14ac:dyDescent="0.2">
      <c r="A661" s="4" t="s">
        <v>248</v>
      </c>
      <c r="B661" s="4" t="s">
        <v>947</v>
      </c>
      <c r="C661" s="5"/>
      <c r="D661" s="5">
        <v>-7.1744899999999996</v>
      </c>
      <c r="E661" s="5" t="str">
        <f t="shared" si="42"/>
        <v xml:space="preserve"> </v>
      </c>
      <c r="F661" s="5">
        <v>-23.765000000000001</v>
      </c>
      <c r="G661" s="5">
        <f t="shared" si="43"/>
        <v>30.189312013465177</v>
      </c>
      <c r="H661" s="5"/>
      <c r="I661" s="5">
        <v>-7.1744899999999996</v>
      </c>
      <c r="J661" s="5" t="str">
        <f t="shared" si="44"/>
        <v xml:space="preserve"> </v>
      </c>
      <c r="K661" s="5">
        <v>-23.765000000000001</v>
      </c>
      <c r="L661" s="5">
        <f t="shared" si="45"/>
        <v>30.189312013465177</v>
      </c>
      <c r="M661" s="5"/>
    </row>
    <row r="662" spans="1:13" ht="127.5" x14ac:dyDescent="0.2">
      <c r="A662" s="4" t="s">
        <v>1357</v>
      </c>
      <c r="B662" s="4" t="s">
        <v>1212</v>
      </c>
      <c r="C662" s="5"/>
      <c r="D662" s="5"/>
      <c r="E662" s="5" t="str">
        <f t="shared" si="42"/>
        <v xml:space="preserve"> </v>
      </c>
      <c r="F662" s="5">
        <v>-61300.587059999998</v>
      </c>
      <c r="G662" s="5" t="str">
        <f t="shared" si="43"/>
        <v/>
      </c>
      <c r="H662" s="5"/>
      <c r="I662" s="5"/>
      <c r="J662" s="5" t="str">
        <f t="shared" si="44"/>
        <v xml:space="preserve"> </v>
      </c>
      <c r="K662" s="5">
        <v>-61300.587059999998</v>
      </c>
      <c r="L662" s="5" t="str">
        <f t="shared" si="45"/>
        <v/>
      </c>
      <c r="M662" s="5"/>
    </row>
    <row r="663" spans="1:13" ht="114.75" x14ac:dyDescent="0.2">
      <c r="A663" s="4" t="s">
        <v>99</v>
      </c>
      <c r="B663" s="4" t="s">
        <v>751</v>
      </c>
      <c r="C663" s="5"/>
      <c r="D663" s="5">
        <v>-711.73716999999999</v>
      </c>
      <c r="E663" s="5" t="str">
        <f t="shared" si="42"/>
        <v xml:space="preserve"> </v>
      </c>
      <c r="F663" s="5"/>
      <c r="G663" s="5" t="str">
        <f t="shared" si="43"/>
        <v xml:space="preserve"> </v>
      </c>
      <c r="H663" s="5"/>
      <c r="I663" s="5">
        <v>-711.73716999999999</v>
      </c>
      <c r="J663" s="5" t="str">
        <f t="shared" si="44"/>
        <v xml:space="preserve"> </v>
      </c>
      <c r="K663" s="5"/>
      <c r="L663" s="5" t="str">
        <f t="shared" si="45"/>
        <v xml:space="preserve"> </v>
      </c>
      <c r="M663" s="5"/>
    </row>
    <row r="664" spans="1:13" ht="102" x14ac:dyDescent="0.2">
      <c r="A664" s="4" t="s">
        <v>1238</v>
      </c>
      <c r="B664" s="4" t="s">
        <v>96</v>
      </c>
      <c r="C664" s="5"/>
      <c r="D664" s="5">
        <v>-38.972020000000001</v>
      </c>
      <c r="E664" s="5" t="str">
        <f t="shared" si="42"/>
        <v xml:space="preserve"> </v>
      </c>
      <c r="F664" s="5">
        <v>-68.951220000000006</v>
      </c>
      <c r="G664" s="5">
        <f t="shared" si="43"/>
        <v>56.521146398859948</v>
      </c>
      <c r="H664" s="5"/>
      <c r="I664" s="5">
        <v>-38.972020000000001</v>
      </c>
      <c r="J664" s="5" t="str">
        <f t="shared" si="44"/>
        <v xml:space="preserve"> </v>
      </c>
      <c r="K664" s="5">
        <v>-68.951220000000006</v>
      </c>
      <c r="L664" s="5">
        <f t="shared" si="45"/>
        <v>56.521146398859948</v>
      </c>
      <c r="M664" s="5"/>
    </row>
    <row r="665" spans="1:13" ht="140.25" x14ac:dyDescent="0.2">
      <c r="A665" s="4" t="s">
        <v>914</v>
      </c>
      <c r="B665" s="4" t="s">
        <v>770</v>
      </c>
      <c r="C665" s="5"/>
      <c r="D665" s="5">
        <v>1933.72</v>
      </c>
      <c r="E665" s="5" t="str">
        <f t="shared" si="42"/>
        <v xml:space="preserve"> </v>
      </c>
      <c r="F665" s="5"/>
      <c r="G665" s="5" t="str">
        <f t="shared" si="43"/>
        <v xml:space="preserve"> </v>
      </c>
      <c r="H665" s="5"/>
      <c r="I665" s="5">
        <v>1933.72</v>
      </c>
      <c r="J665" s="5" t="str">
        <f t="shared" si="44"/>
        <v xml:space="preserve"> </v>
      </c>
      <c r="K665" s="5"/>
      <c r="L665" s="5" t="str">
        <f t="shared" si="45"/>
        <v xml:space="preserve"> </v>
      </c>
      <c r="M665" s="5"/>
    </row>
    <row r="666" spans="1:13" ht="165.75" x14ac:dyDescent="0.2">
      <c r="A666" s="4" t="s">
        <v>1130</v>
      </c>
      <c r="B666" s="4" t="s">
        <v>341</v>
      </c>
      <c r="C666" s="5"/>
      <c r="D666" s="5">
        <v>-4222.8528900000001</v>
      </c>
      <c r="E666" s="5" t="str">
        <f t="shared" si="42"/>
        <v xml:space="preserve"> </v>
      </c>
      <c r="F666" s="5">
        <v>-16028.382320000001</v>
      </c>
      <c r="G666" s="5">
        <f t="shared" si="43"/>
        <v>26.34609535567904</v>
      </c>
      <c r="H666" s="5"/>
      <c r="I666" s="5">
        <v>-4222.8528900000001</v>
      </c>
      <c r="J666" s="5" t="str">
        <f t="shared" si="44"/>
        <v xml:space="preserve"> </v>
      </c>
      <c r="K666" s="5">
        <v>-16028.382320000001</v>
      </c>
      <c r="L666" s="5">
        <f t="shared" si="45"/>
        <v>26.34609535567904</v>
      </c>
      <c r="M666" s="5">
        <v>-17.670000000000073</v>
      </c>
    </row>
    <row r="667" spans="1:13" ht="165.75" x14ac:dyDescent="0.2">
      <c r="A667" s="4" t="s">
        <v>629</v>
      </c>
      <c r="B667" s="4" t="s">
        <v>1013</v>
      </c>
      <c r="C667" s="5">
        <v>-669.76346999999998</v>
      </c>
      <c r="D667" s="5"/>
      <c r="E667" s="5" t="str">
        <f t="shared" si="42"/>
        <v/>
      </c>
      <c r="F667" s="5"/>
      <c r="G667" s="5" t="str">
        <f t="shared" si="43"/>
        <v xml:space="preserve"> </v>
      </c>
      <c r="H667" s="5"/>
      <c r="I667" s="5"/>
      <c r="J667" s="5" t="str">
        <f t="shared" si="44"/>
        <v xml:space="preserve"> </v>
      </c>
      <c r="K667" s="5"/>
      <c r="L667" s="5" t="str">
        <f t="shared" si="45"/>
        <v xml:space="preserve"> </v>
      </c>
      <c r="M667" s="5"/>
    </row>
    <row r="668" spans="1:13" ht="102" x14ac:dyDescent="0.2">
      <c r="A668" s="4" t="s">
        <v>1016</v>
      </c>
      <c r="B668" s="4" t="s">
        <v>894</v>
      </c>
      <c r="C668" s="5"/>
      <c r="D668" s="5">
        <v>-361.42894000000001</v>
      </c>
      <c r="E668" s="5" t="str">
        <f t="shared" si="42"/>
        <v xml:space="preserve"> </v>
      </c>
      <c r="F668" s="5">
        <v>-101.00049</v>
      </c>
      <c r="G668" s="5" t="str">
        <f t="shared" si="43"/>
        <v>свыше 200</v>
      </c>
      <c r="H668" s="5"/>
      <c r="I668" s="5">
        <v>-361.42894000000001</v>
      </c>
      <c r="J668" s="5" t="str">
        <f t="shared" si="44"/>
        <v xml:space="preserve"> </v>
      </c>
      <c r="K668" s="5">
        <v>-101.00049</v>
      </c>
      <c r="L668" s="5" t="str">
        <f t="shared" si="45"/>
        <v>свыше 200</v>
      </c>
      <c r="M668" s="5"/>
    </row>
    <row r="669" spans="1:13" ht="76.5" x14ac:dyDescent="0.2">
      <c r="A669" s="4" t="s">
        <v>301</v>
      </c>
      <c r="B669" s="4" t="s">
        <v>1056</v>
      </c>
      <c r="C669" s="5"/>
      <c r="D669" s="5">
        <v>-1458.9122199999999</v>
      </c>
      <c r="E669" s="5" t="str">
        <f t="shared" si="42"/>
        <v xml:space="preserve"> </v>
      </c>
      <c r="F669" s="5"/>
      <c r="G669" s="5" t="str">
        <f t="shared" si="43"/>
        <v xml:space="preserve"> </v>
      </c>
      <c r="H669" s="5"/>
      <c r="I669" s="5">
        <v>-1458.9122199999999</v>
      </c>
      <c r="J669" s="5" t="str">
        <f t="shared" si="44"/>
        <v xml:space="preserve"> </v>
      </c>
      <c r="K669" s="5"/>
      <c r="L669" s="5" t="str">
        <f t="shared" si="45"/>
        <v xml:space="preserve"> </v>
      </c>
      <c r="M669" s="5"/>
    </row>
    <row r="670" spans="1:13" ht="114.75" x14ac:dyDescent="0.2">
      <c r="A670" s="4" t="s">
        <v>983</v>
      </c>
      <c r="B670" s="4" t="s">
        <v>11</v>
      </c>
      <c r="C670" s="5"/>
      <c r="D670" s="5">
        <v>-985.36721999999997</v>
      </c>
      <c r="E670" s="5" t="str">
        <f t="shared" si="42"/>
        <v xml:space="preserve"> </v>
      </c>
      <c r="F670" s="5"/>
      <c r="G670" s="5" t="str">
        <f t="shared" si="43"/>
        <v xml:space="preserve"> </v>
      </c>
      <c r="H670" s="5"/>
      <c r="I670" s="5">
        <v>-985.36721999999997</v>
      </c>
      <c r="J670" s="5" t="str">
        <f t="shared" si="44"/>
        <v xml:space="preserve"> </v>
      </c>
      <c r="K670" s="5"/>
      <c r="L670" s="5" t="str">
        <f t="shared" si="45"/>
        <v xml:space="preserve"> </v>
      </c>
      <c r="M670" s="5"/>
    </row>
    <row r="671" spans="1:13" ht="140.25" x14ac:dyDescent="0.2">
      <c r="A671" s="4" t="s">
        <v>576</v>
      </c>
      <c r="B671" s="4" t="s">
        <v>156</v>
      </c>
      <c r="C671" s="5"/>
      <c r="D671" s="5">
        <v>-80.142219999999995</v>
      </c>
      <c r="E671" s="5" t="str">
        <f t="shared" si="42"/>
        <v xml:space="preserve"> </v>
      </c>
      <c r="F671" s="5">
        <v>-16902.973549999999</v>
      </c>
      <c r="G671" s="5">
        <f t="shared" si="43"/>
        <v>0.47413089633569233</v>
      </c>
      <c r="H671" s="5"/>
      <c r="I671" s="5">
        <v>-80.142219999999995</v>
      </c>
      <c r="J671" s="5" t="str">
        <f t="shared" si="44"/>
        <v xml:space="preserve"> </v>
      </c>
      <c r="K671" s="5">
        <v>-16902.973549999999</v>
      </c>
      <c r="L671" s="5">
        <f t="shared" si="45"/>
        <v>0.47413089633569233</v>
      </c>
      <c r="M671" s="5"/>
    </row>
    <row r="672" spans="1:13" ht="89.25" x14ac:dyDescent="0.2">
      <c r="A672" s="4" t="s">
        <v>1358</v>
      </c>
      <c r="B672" s="4" t="s">
        <v>439</v>
      </c>
      <c r="C672" s="5"/>
      <c r="D672" s="5"/>
      <c r="E672" s="5" t="str">
        <f t="shared" si="42"/>
        <v xml:space="preserve"> </v>
      </c>
      <c r="F672" s="5">
        <v>-3030.9625700000001</v>
      </c>
      <c r="G672" s="5" t="str">
        <f t="shared" si="43"/>
        <v/>
      </c>
      <c r="H672" s="5"/>
      <c r="I672" s="5"/>
      <c r="J672" s="5" t="str">
        <f t="shared" si="44"/>
        <v xml:space="preserve"> </v>
      </c>
      <c r="K672" s="5">
        <v>-3030.9625700000001</v>
      </c>
      <c r="L672" s="5" t="str">
        <f t="shared" si="45"/>
        <v/>
      </c>
      <c r="M672" s="5"/>
    </row>
    <row r="673" spans="1:13" ht="102" x14ac:dyDescent="0.2">
      <c r="A673" s="4" t="s">
        <v>442</v>
      </c>
      <c r="B673" s="4" t="s">
        <v>923</v>
      </c>
      <c r="C673" s="5"/>
      <c r="D673" s="5">
        <v>-0.11618000000000001</v>
      </c>
      <c r="E673" s="5" t="str">
        <f t="shared" si="42"/>
        <v xml:space="preserve"> </v>
      </c>
      <c r="F673" s="5">
        <v>-105.79429</v>
      </c>
      <c r="G673" s="5">
        <f t="shared" si="43"/>
        <v>0.10981689087378912</v>
      </c>
      <c r="H673" s="5"/>
      <c r="I673" s="5">
        <v>-0.11618000000000001</v>
      </c>
      <c r="J673" s="5" t="str">
        <f t="shared" si="44"/>
        <v xml:space="preserve"> </v>
      </c>
      <c r="K673" s="5">
        <v>-105.79429</v>
      </c>
      <c r="L673" s="5">
        <f t="shared" si="45"/>
        <v>0.10981689087378912</v>
      </c>
      <c r="M673" s="5"/>
    </row>
    <row r="674" spans="1:13" ht="76.5" x14ac:dyDescent="0.2">
      <c r="A674" s="4" t="s">
        <v>736</v>
      </c>
      <c r="B674" s="4" t="s">
        <v>1242</v>
      </c>
      <c r="C674" s="5"/>
      <c r="D674" s="5">
        <v>-138.26833999999999</v>
      </c>
      <c r="E674" s="5" t="str">
        <f t="shared" si="42"/>
        <v xml:space="preserve"> </v>
      </c>
      <c r="F674" s="5">
        <v>-116.84636</v>
      </c>
      <c r="G674" s="5">
        <f t="shared" si="43"/>
        <v>118.33345942483788</v>
      </c>
      <c r="H674" s="5"/>
      <c r="I674" s="5">
        <v>-138.26833999999999</v>
      </c>
      <c r="J674" s="5" t="str">
        <f t="shared" si="44"/>
        <v xml:space="preserve"> </v>
      </c>
      <c r="K674" s="5">
        <v>-116.84636</v>
      </c>
      <c r="L674" s="5">
        <f t="shared" si="45"/>
        <v>118.33345942483788</v>
      </c>
      <c r="M674" s="5">
        <v>-0.96251000000000886</v>
      </c>
    </row>
    <row r="675" spans="1:13" ht="127.5" x14ac:dyDescent="0.2">
      <c r="A675" s="4" t="s">
        <v>922</v>
      </c>
      <c r="B675" s="4" t="s">
        <v>644</v>
      </c>
      <c r="C675" s="5"/>
      <c r="D675" s="5">
        <v>-2.3195600000000001</v>
      </c>
      <c r="E675" s="5" t="str">
        <f t="shared" si="42"/>
        <v xml:space="preserve"> </v>
      </c>
      <c r="F675" s="5">
        <v>-1.40215</v>
      </c>
      <c r="G675" s="5">
        <f t="shared" si="43"/>
        <v>165.42880576257889</v>
      </c>
      <c r="H675" s="5"/>
      <c r="I675" s="5">
        <v>-2.3195600000000001</v>
      </c>
      <c r="J675" s="5" t="str">
        <f t="shared" si="44"/>
        <v xml:space="preserve"> </v>
      </c>
      <c r="K675" s="5">
        <v>-1.40215</v>
      </c>
      <c r="L675" s="5">
        <f t="shared" si="45"/>
        <v>165.42880576257889</v>
      </c>
      <c r="M675" s="5"/>
    </row>
    <row r="676" spans="1:13" ht="89.25" x14ac:dyDescent="0.2">
      <c r="A676" s="4" t="s">
        <v>309</v>
      </c>
      <c r="B676" s="4" t="s">
        <v>965</v>
      </c>
      <c r="C676" s="5"/>
      <c r="D676" s="5">
        <v>-2432.3809900000001</v>
      </c>
      <c r="E676" s="5" t="str">
        <f t="shared" si="42"/>
        <v xml:space="preserve"> </v>
      </c>
      <c r="F676" s="5">
        <v>-569.30074999999999</v>
      </c>
      <c r="G676" s="5" t="str">
        <f t="shared" si="43"/>
        <v>свыше 200</v>
      </c>
      <c r="H676" s="5"/>
      <c r="I676" s="5">
        <v>-2432.3809900000001</v>
      </c>
      <c r="J676" s="5" t="str">
        <f t="shared" si="44"/>
        <v xml:space="preserve"> </v>
      </c>
      <c r="K676" s="5">
        <v>-569.30074999999999</v>
      </c>
      <c r="L676" s="5" t="str">
        <f t="shared" si="45"/>
        <v>свыше 200</v>
      </c>
      <c r="M676" s="5">
        <v>-5.5797800000000279</v>
      </c>
    </row>
    <row r="677" spans="1:13" ht="242.25" x14ac:dyDescent="0.2">
      <c r="A677" s="4" t="s">
        <v>1359</v>
      </c>
      <c r="B677" s="4" t="s">
        <v>16</v>
      </c>
      <c r="C677" s="5"/>
      <c r="D677" s="5"/>
      <c r="E677" s="5" t="str">
        <f t="shared" si="42"/>
        <v xml:space="preserve"> </v>
      </c>
      <c r="F677" s="5">
        <v>-0.11799999999999999</v>
      </c>
      <c r="G677" s="5" t="str">
        <f t="shared" si="43"/>
        <v/>
      </c>
      <c r="H677" s="5"/>
      <c r="I677" s="5"/>
      <c r="J677" s="5" t="str">
        <f t="shared" si="44"/>
        <v xml:space="preserve"> </v>
      </c>
      <c r="K677" s="5">
        <v>-0.11799999999999999</v>
      </c>
      <c r="L677" s="5" t="str">
        <f t="shared" si="45"/>
        <v/>
      </c>
      <c r="M677" s="5"/>
    </row>
    <row r="678" spans="1:13" ht="216.75" x14ac:dyDescent="0.2">
      <c r="A678" s="4" t="s">
        <v>1089</v>
      </c>
      <c r="B678" s="4" t="s">
        <v>710</v>
      </c>
      <c r="C678" s="5"/>
      <c r="D678" s="5">
        <v>-3.734</v>
      </c>
      <c r="E678" s="5" t="str">
        <f t="shared" si="42"/>
        <v xml:space="preserve"> </v>
      </c>
      <c r="F678" s="5"/>
      <c r="G678" s="5" t="str">
        <f t="shared" si="43"/>
        <v xml:space="preserve"> </v>
      </c>
      <c r="H678" s="5"/>
      <c r="I678" s="5">
        <v>-3.734</v>
      </c>
      <c r="J678" s="5" t="str">
        <f t="shared" si="44"/>
        <v xml:space="preserve"> </v>
      </c>
      <c r="K678" s="5"/>
      <c r="L678" s="5" t="str">
        <f t="shared" si="45"/>
        <v xml:space="preserve"> </v>
      </c>
      <c r="M678" s="5"/>
    </row>
    <row r="679" spans="1:13" ht="127.5" x14ac:dyDescent="0.2">
      <c r="A679" s="4" t="s">
        <v>721</v>
      </c>
      <c r="B679" s="4" t="s">
        <v>1071</v>
      </c>
      <c r="C679" s="5"/>
      <c r="D679" s="5">
        <v>-312.68858999999998</v>
      </c>
      <c r="E679" s="5" t="str">
        <f t="shared" si="42"/>
        <v xml:space="preserve"> </v>
      </c>
      <c r="F679" s="5">
        <v>-155.10079999999999</v>
      </c>
      <c r="G679" s="5" t="str">
        <f t="shared" si="43"/>
        <v>свыше 200</v>
      </c>
      <c r="H679" s="5"/>
      <c r="I679" s="5">
        <v>-312.68858999999998</v>
      </c>
      <c r="J679" s="5" t="str">
        <f t="shared" si="44"/>
        <v xml:space="preserve"> </v>
      </c>
      <c r="K679" s="5">
        <v>-155.10079999999999</v>
      </c>
      <c r="L679" s="5" t="str">
        <f t="shared" si="45"/>
        <v>свыше 200</v>
      </c>
      <c r="M679" s="5">
        <v>-110.46125999999998</v>
      </c>
    </row>
    <row r="680" spans="1:13" ht="267.75" x14ac:dyDescent="0.2">
      <c r="A680" s="4" t="s">
        <v>1237</v>
      </c>
      <c r="B680" s="4" t="s">
        <v>1244</v>
      </c>
      <c r="C680" s="5"/>
      <c r="D680" s="5">
        <v>-193.94720000000001</v>
      </c>
      <c r="E680" s="5" t="str">
        <f t="shared" si="42"/>
        <v xml:space="preserve"> </v>
      </c>
      <c r="F680" s="5">
        <v>-152.76025999999999</v>
      </c>
      <c r="G680" s="5">
        <f t="shared" si="43"/>
        <v>126.96181585446374</v>
      </c>
      <c r="H680" s="5"/>
      <c r="I680" s="5">
        <v>-193.94720000000001</v>
      </c>
      <c r="J680" s="5" t="str">
        <f t="shared" si="44"/>
        <v xml:space="preserve"> </v>
      </c>
      <c r="K680" s="5">
        <v>-152.76025999999999</v>
      </c>
      <c r="L680" s="5">
        <f t="shared" si="45"/>
        <v>126.96181585446374</v>
      </c>
      <c r="M680" s="5">
        <v>-9.0082299999999975</v>
      </c>
    </row>
    <row r="681" spans="1:13" ht="127.5" x14ac:dyDescent="0.2">
      <c r="A681" s="4" t="s">
        <v>771</v>
      </c>
      <c r="B681" s="4" t="s">
        <v>1091</v>
      </c>
      <c r="C681" s="5"/>
      <c r="D681" s="5">
        <v>-97.41</v>
      </c>
      <c r="E681" s="5" t="str">
        <f t="shared" si="42"/>
        <v xml:space="preserve"> </v>
      </c>
      <c r="F681" s="5"/>
      <c r="G681" s="5" t="str">
        <f t="shared" si="43"/>
        <v xml:space="preserve"> </v>
      </c>
      <c r="H681" s="5"/>
      <c r="I681" s="5">
        <v>-97.41</v>
      </c>
      <c r="J681" s="5" t="str">
        <f t="shared" si="44"/>
        <v xml:space="preserve"> </v>
      </c>
      <c r="K681" s="5"/>
      <c r="L681" s="5" t="str">
        <f t="shared" si="45"/>
        <v xml:space="preserve"> </v>
      </c>
      <c r="M681" s="5">
        <v>-87.411000000000001</v>
      </c>
    </row>
    <row r="682" spans="1:13" ht="51" x14ac:dyDescent="0.2">
      <c r="A682" s="4" t="s">
        <v>1289</v>
      </c>
      <c r="B682" s="4" t="s">
        <v>583</v>
      </c>
      <c r="C682" s="5"/>
      <c r="D682" s="5">
        <v>-24.0184</v>
      </c>
      <c r="E682" s="5" t="str">
        <f t="shared" si="42"/>
        <v xml:space="preserve"> </v>
      </c>
      <c r="F682" s="5">
        <v>-1051.5966800000001</v>
      </c>
      <c r="G682" s="5">
        <f t="shared" si="43"/>
        <v>2.2839935173625689</v>
      </c>
      <c r="H682" s="5"/>
      <c r="I682" s="5">
        <v>-24.0184</v>
      </c>
      <c r="J682" s="5" t="str">
        <f t="shared" si="44"/>
        <v xml:space="preserve"> </v>
      </c>
      <c r="K682" s="5">
        <v>-1051.5966800000001</v>
      </c>
      <c r="L682" s="5">
        <f t="shared" si="45"/>
        <v>2.2839935173625689</v>
      </c>
      <c r="M682" s="5"/>
    </row>
    <row r="683" spans="1:13" ht="102" x14ac:dyDescent="0.2">
      <c r="A683" s="4" t="s">
        <v>1243</v>
      </c>
      <c r="B683" s="4" t="s">
        <v>17</v>
      </c>
      <c r="C683" s="5"/>
      <c r="D683" s="5">
        <v>-2046.0911100000001</v>
      </c>
      <c r="E683" s="5" t="str">
        <f t="shared" si="42"/>
        <v xml:space="preserve"> </v>
      </c>
      <c r="F683" s="5"/>
      <c r="G683" s="5" t="str">
        <f t="shared" si="43"/>
        <v xml:space="preserve"> </v>
      </c>
      <c r="H683" s="5"/>
      <c r="I683" s="5">
        <v>-2046.0911100000001</v>
      </c>
      <c r="J683" s="5" t="str">
        <f t="shared" si="44"/>
        <v xml:space="preserve"> </v>
      </c>
      <c r="K683" s="5"/>
      <c r="L683" s="5" t="str">
        <f t="shared" si="45"/>
        <v xml:space="preserve"> </v>
      </c>
      <c r="M683" s="5"/>
    </row>
    <row r="684" spans="1:13" ht="178.5" x14ac:dyDescent="0.2">
      <c r="A684" s="4" t="s">
        <v>560</v>
      </c>
      <c r="B684" s="4" t="s">
        <v>43</v>
      </c>
      <c r="C684" s="5"/>
      <c r="D684" s="5">
        <v>-12430.26129</v>
      </c>
      <c r="E684" s="5" t="str">
        <f t="shared" si="42"/>
        <v xml:space="preserve"> </v>
      </c>
      <c r="F684" s="5"/>
      <c r="G684" s="5" t="str">
        <f t="shared" si="43"/>
        <v xml:space="preserve"> </v>
      </c>
      <c r="H684" s="5"/>
      <c r="I684" s="5">
        <v>-12430.26129</v>
      </c>
      <c r="J684" s="5" t="str">
        <f t="shared" si="44"/>
        <v xml:space="preserve"> </v>
      </c>
      <c r="K684" s="5"/>
      <c r="L684" s="5" t="str">
        <f t="shared" si="45"/>
        <v xml:space="preserve"> </v>
      </c>
      <c r="M684" s="5"/>
    </row>
    <row r="685" spans="1:13" ht="102" x14ac:dyDescent="0.2">
      <c r="A685" s="4" t="s">
        <v>531</v>
      </c>
      <c r="B685" s="4" t="s">
        <v>1083</v>
      </c>
      <c r="C685" s="5"/>
      <c r="D685" s="5">
        <v>-464.37799000000001</v>
      </c>
      <c r="E685" s="5" t="str">
        <f t="shared" si="42"/>
        <v xml:space="preserve"> </v>
      </c>
      <c r="F685" s="5">
        <v>-1274.0963899999999</v>
      </c>
      <c r="G685" s="5">
        <f t="shared" si="43"/>
        <v>36.447634075786056</v>
      </c>
      <c r="H685" s="5"/>
      <c r="I685" s="5">
        <v>-464.37799000000001</v>
      </c>
      <c r="J685" s="5" t="str">
        <f t="shared" si="44"/>
        <v xml:space="preserve"> </v>
      </c>
      <c r="K685" s="5">
        <f>-1274.09639</f>
        <v>-1274.0963899999999</v>
      </c>
      <c r="L685" s="5">
        <f t="shared" si="45"/>
        <v>36.447634075786056</v>
      </c>
      <c r="M685" s="5"/>
    </row>
    <row r="686" spans="1:13" ht="89.25" x14ac:dyDescent="0.2">
      <c r="A686" s="4" t="s">
        <v>1054</v>
      </c>
      <c r="B686" s="4" t="s">
        <v>638</v>
      </c>
      <c r="C686" s="5">
        <v>-12404.224560000001</v>
      </c>
      <c r="D686" s="5"/>
      <c r="E686" s="5" t="str">
        <f t="shared" si="42"/>
        <v/>
      </c>
      <c r="F686" s="5"/>
      <c r="G686" s="5" t="str">
        <f t="shared" si="43"/>
        <v xml:space="preserve"> </v>
      </c>
      <c r="H686" s="5"/>
      <c r="I686" s="5"/>
      <c r="J686" s="5" t="str">
        <f t="shared" si="44"/>
        <v xml:space="preserve"> </v>
      </c>
      <c r="K686" s="5"/>
      <c r="L686" s="5" t="str">
        <f t="shared" si="45"/>
        <v xml:space="preserve"> </v>
      </c>
      <c r="M686" s="5"/>
    </row>
    <row r="687" spans="1:13" ht="89.25" x14ac:dyDescent="0.2">
      <c r="A687" s="4" t="s">
        <v>109</v>
      </c>
      <c r="B687" s="4" t="s">
        <v>1060</v>
      </c>
      <c r="C687" s="5">
        <v>-3234.2130000000002</v>
      </c>
      <c r="D687" s="5"/>
      <c r="E687" s="5" t="str">
        <f t="shared" si="42"/>
        <v/>
      </c>
      <c r="F687" s="5"/>
      <c r="G687" s="5" t="str">
        <f t="shared" si="43"/>
        <v xml:space="preserve"> </v>
      </c>
      <c r="H687" s="5"/>
      <c r="I687" s="5"/>
      <c r="J687" s="5" t="str">
        <f t="shared" si="44"/>
        <v xml:space="preserve"> </v>
      </c>
      <c r="K687" s="5"/>
      <c r="L687" s="5" t="str">
        <f t="shared" si="45"/>
        <v xml:space="preserve"> </v>
      </c>
      <c r="M687" s="5"/>
    </row>
    <row r="688" spans="1:13" ht="89.25" x14ac:dyDescent="0.2">
      <c r="A688" s="4" t="s">
        <v>427</v>
      </c>
      <c r="B688" s="4" t="s">
        <v>155</v>
      </c>
      <c r="C688" s="5">
        <v>-294.70855999999998</v>
      </c>
      <c r="D688" s="5"/>
      <c r="E688" s="5" t="str">
        <f t="shared" si="42"/>
        <v/>
      </c>
      <c r="F688" s="5"/>
      <c r="G688" s="5" t="str">
        <f t="shared" si="43"/>
        <v xml:space="preserve"> </v>
      </c>
      <c r="H688" s="5"/>
      <c r="I688" s="5"/>
      <c r="J688" s="5" t="str">
        <f t="shared" si="44"/>
        <v xml:space="preserve"> </v>
      </c>
      <c r="K688" s="5"/>
      <c r="L688" s="5" t="str">
        <f t="shared" si="45"/>
        <v xml:space="preserve"> </v>
      </c>
      <c r="M688" s="5"/>
    </row>
    <row r="689" spans="1:13" ht="89.25" x14ac:dyDescent="0.2">
      <c r="A689" s="4" t="s">
        <v>1120</v>
      </c>
      <c r="B689" s="4" t="s">
        <v>674</v>
      </c>
      <c r="C689" s="5">
        <v>-3203.1601300000002</v>
      </c>
      <c r="D689" s="5"/>
      <c r="E689" s="5" t="str">
        <f t="shared" si="42"/>
        <v/>
      </c>
      <c r="F689" s="5"/>
      <c r="G689" s="5" t="str">
        <f t="shared" si="43"/>
        <v xml:space="preserve"> </v>
      </c>
      <c r="H689" s="5"/>
      <c r="I689" s="5"/>
      <c r="J689" s="5" t="str">
        <f t="shared" si="44"/>
        <v xml:space="preserve"> </v>
      </c>
      <c r="K689" s="5"/>
      <c r="L689" s="5" t="str">
        <f t="shared" si="45"/>
        <v xml:space="preserve"> </v>
      </c>
      <c r="M689" s="5"/>
    </row>
    <row r="690" spans="1:13" ht="102" x14ac:dyDescent="0.2">
      <c r="A690" s="4" t="s">
        <v>1139</v>
      </c>
      <c r="B690" s="4" t="s">
        <v>789</v>
      </c>
      <c r="C690" s="5"/>
      <c r="D690" s="5">
        <v>-19812.510399999999</v>
      </c>
      <c r="E690" s="5" t="str">
        <f t="shared" si="42"/>
        <v xml:space="preserve"> </v>
      </c>
      <c r="F690" s="5">
        <v>-6694.2208600000004</v>
      </c>
      <c r="G690" s="5" t="str">
        <f t="shared" si="43"/>
        <v>свыше 200</v>
      </c>
      <c r="H690" s="5"/>
      <c r="I690" s="5">
        <v>-19812.510399999999</v>
      </c>
      <c r="J690" s="5" t="str">
        <f t="shared" si="44"/>
        <v xml:space="preserve"> </v>
      </c>
      <c r="K690" s="5">
        <v>-6694.2208600000004</v>
      </c>
      <c r="L690" s="5" t="str">
        <f t="shared" si="45"/>
        <v>свыше 200</v>
      </c>
      <c r="M690" s="5">
        <v>-0.5</v>
      </c>
    </row>
  </sheetData>
  <mergeCells count="5">
    <mergeCell ref="B2:M2"/>
    <mergeCell ref="A4:A5"/>
    <mergeCell ref="B4:B5"/>
    <mergeCell ref="C4:G4"/>
    <mergeCell ref="H4:M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2"/>
  <sheetViews>
    <sheetView workbookViewId="0">
      <selection activeCell="O4" sqref="O4"/>
    </sheetView>
  </sheetViews>
  <sheetFormatPr defaultRowHeight="12.75" x14ac:dyDescent="0.2"/>
  <cols>
    <col min="1" max="1" width="16.85546875" bestFit="1" customWidth="1"/>
    <col min="2" max="2" width="67.28515625" customWidth="1"/>
    <col min="3" max="4" width="10.85546875" bestFit="1" customWidth="1"/>
    <col min="5" max="5" width="8.5703125" bestFit="1" customWidth="1"/>
    <col min="6" max="6" width="10.85546875" bestFit="1" customWidth="1"/>
    <col min="8" max="9" width="10.85546875" bestFit="1" customWidth="1"/>
    <col min="10" max="10" width="8.5703125" bestFit="1" customWidth="1"/>
    <col min="11" max="11" width="10.85546875" bestFit="1" customWidth="1"/>
    <col min="13" max="13" width="10.85546875" bestFit="1" customWidth="1"/>
  </cols>
  <sheetData>
    <row r="1" spans="1:13" x14ac:dyDescent="0.2">
      <c r="A1" s="24" t="s">
        <v>1360</v>
      </c>
      <c r="B1" s="24" t="s">
        <v>1361</v>
      </c>
      <c r="C1" s="25" t="s">
        <v>79</v>
      </c>
      <c r="D1" s="25"/>
      <c r="E1" s="25"/>
      <c r="F1" s="25"/>
      <c r="G1" s="25"/>
      <c r="H1" s="26" t="s">
        <v>1362</v>
      </c>
      <c r="I1" s="26"/>
      <c r="J1" s="26"/>
      <c r="K1" s="26"/>
      <c r="L1" s="26"/>
      <c r="M1" s="26"/>
    </row>
    <row r="2" spans="1:13" ht="127.5" x14ac:dyDescent="0.2">
      <c r="A2" s="24"/>
      <c r="B2" s="24"/>
      <c r="C2" s="1" t="s">
        <v>1363</v>
      </c>
      <c r="D2" s="2" t="s">
        <v>1364</v>
      </c>
      <c r="E2" s="1" t="s">
        <v>1365</v>
      </c>
      <c r="F2" s="3" t="s">
        <v>1366</v>
      </c>
      <c r="G2" s="1" t="s">
        <v>1367</v>
      </c>
      <c r="H2" s="1" t="s">
        <v>1363</v>
      </c>
      <c r="I2" s="2" t="s">
        <v>1368</v>
      </c>
      <c r="J2" s="1" t="s">
        <v>1365</v>
      </c>
      <c r="K2" s="2" t="s">
        <v>1366</v>
      </c>
      <c r="L2" s="1" t="s">
        <v>1369</v>
      </c>
      <c r="M2" s="1" t="s">
        <v>1370</v>
      </c>
    </row>
    <row r="3" spans="1:13" x14ac:dyDescent="0.2">
      <c r="A3" s="9" t="s">
        <v>1508</v>
      </c>
      <c r="B3" s="9" t="s">
        <v>1509</v>
      </c>
      <c r="C3" s="10">
        <v>4147869.5591099998</v>
      </c>
      <c r="D3" s="10">
        <v>2549414.5968300002</v>
      </c>
      <c r="E3" s="10">
        <v>61.463229749612069</v>
      </c>
      <c r="F3" s="10">
        <v>2415343.7257300001</v>
      </c>
      <c r="G3" s="10">
        <v>105.55079882303208</v>
      </c>
      <c r="H3" s="10">
        <v>1708523.80369</v>
      </c>
      <c r="I3" s="10">
        <v>1006727.02264</v>
      </c>
      <c r="J3" s="10">
        <v>58.923792601877246</v>
      </c>
      <c r="K3" s="10">
        <v>907450.03711999999</v>
      </c>
      <c r="L3" s="10">
        <v>110.94021504865195</v>
      </c>
      <c r="M3" s="10">
        <v>189395.78854999994</v>
      </c>
    </row>
    <row r="4" spans="1:13" ht="25.5" x14ac:dyDescent="0.2">
      <c r="A4" s="9" t="s">
        <v>1510</v>
      </c>
      <c r="B4" s="9" t="s">
        <v>1511</v>
      </c>
      <c r="C4" s="10">
        <v>106202.67737</v>
      </c>
      <c r="D4" s="10">
        <v>77610.970700000005</v>
      </c>
      <c r="E4" s="10">
        <v>73.078167727929099</v>
      </c>
      <c r="F4" s="10">
        <v>78029.895040000003</v>
      </c>
      <c r="G4" s="10">
        <v>99.463123281422781</v>
      </c>
      <c r="H4" s="10">
        <v>1935.02081</v>
      </c>
      <c r="I4" s="10">
        <v>1043.20886</v>
      </c>
      <c r="J4" s="10">
        <v>53.912022785946156</v>
      </c>
      <c r="K4" s="10">
        <v>1060.5804800000001</v>
      </c>
      <c r="L4" s="10">
        <v>98.362064894877179</v>
      </c>
      <c r="M4" s="10">
        <v>42.349999999999909</v>
      </c>
    </row>
    <row r="5" spans="1:13" ht="38.25" x14ac:dyDescent="0.2">
      <c r="A5" s="9" t="s">
        <v>1512</v>
      </c>
      <c r="B5" s="9" t="s">
        <v>1513</v>
      </c>
      <c r="C5" s="10">
        <v>249190.39746000001</v>
      </c>
      <c r="D5" s="10">
        <v>163308.549</v>
      </c>
      <c r="E5" s="10">
        <v>65.535650917774333</v>
      </c>
      <c r="F5" s="10">
        <v>163513.88785</v>
      </c>
      <c r="G5" s="10">
        <v>99.874421156086527</v>
      </c>
      <c r="H5" s="10">
        <v>146628.69132000001</v>
      </c>
      <c r="I5" s="10">
        <v>94116.128620000003</v>
      </c>
      <c r="J5" s="10">
        <v>64.186707098546307</v>
      </c>
      <c r="K5" s="10">
        <v>95669.568280000007</v>
      </c>
      <c r="L5" s="10">
        <v>98.376244726584844</v>
      </c>
      <c r="M5" s="10">
        <v>5182.7783100000088</v>
      </c>
    </row>
    <row r="6" spans="1:13" ht="38.25" x14ac:dyDescent="0.2">
      <c r="A6" s="9" t="s">
        <v>1514</v>
      </c>
      <c r="B6" s="9" t="s">
        <v>1515</v>
      </c>
      <c r="C6" s="10">
        <v>1193056.46276</v>
      </c>
      <c r="D6" s="10">
        <v>808324.42660000001</v>
      </c>
      <c r="E6" s="10">
        <v>67.752403329682622</v>
      </c>
      <c r="F6" s="10">
        <v>796737.67278999998</v>
      </c>
      <c r="G6" s="10">
        <v>101.45427462585342</v>
      </c>
      <c r="H6" s="10">
        <v>194708.51268000001</v>
      </c>
      <c r="I6" s="10">
        <v>117125.4201</v>
      </c>
      <c r="J6" s="10">
        <v>60.154236960606625</v>
      </c>
      <c r="K6" s="10">
        <v>117920.12139</v>
      </c>
      <c r="L6" s="10">
        <v>99.326068120832687</v>
      </c>
      <c r="M6" s="10">
        <v>6478.6254900000058</v>
      </c>
    </row>
    <row r="7" spans="1:13" x14ac:dyDescent="0.2">
      <c r="A7" s="9" t="s">
        <v>1516</v>
      </c>
      <c r="B7" s="9" t="s">
        <v>1517</v>
      </c>
      <c r="C7" s="10">
        <v>82454.030339999998</v>
      </c>
      <c r="D7" s="10">
        <v>46912.282429999999</v>
      </c>
      <c r="E7" s="10">
        <v>56.895075033393447</v>
      </c>
      <c r="F7" s="10">
        <v>44677.071510000002</v>
      </c>
      <c r="G7" s="10">
        <v>105.0030381232568</v>
      </c>
      <c r="H7" s="10">
        <v>82457.872340000002</v>
      </c>
      <c r="I7" s="10">
        <v>46918.937129999998</v>
      </c>
      <c r="J7" s="10">
        <v>56.900494517416497</v>
      </c>
      <c r="K7" s="10">
        <v>45364.33079</v>
      </c>
      <c r="L7" s="10">
        <v>103.42693546433335</v>
      </c>
      <c r="M7" s="10">
        <v>5068.2338099999979</v>
      </c>
    </row>
    <row r="8" spans="1:13" ht="25.5" x14ac:dyDescent="0.2">
      <c r="A8" s="9" t="s">
        <v>1518</v>
      </c>
      <c r="B8" s="9" t="s">
        <v>1519</v>
      </c>
      <c r="C8" s="10">
        <v>294960.09921000001</v>
      </c>
      <c r="D8" s="10">
        <v>199185.38711000001</v>
      </c>
      <c r="E8" s="10">
        <v>67.529604052712173</v>
      </c>
      <c r="F8" s="10">
        <v>196461.4449</v>
      </c>
      <c r="G8" s="10">
        <v>101.38650217674339</v>
      </c>
      <c r="H8" s="10">
        <v>97703.344060000003</v>
      </c>
      <c r="I8" s="10">
        <v>64444.627419999997</v>
      </c>
      <c r="J8" s="10">
        <v>65.959489964257827</v>
      </c>
      <c r="K8" s="10">
        <v>60581.550280000003</v>
      </c>
      <c r="L8" s="10">
        <v>106.37665613069549</v>
      </c>
      <c r="M8" s="10">
        <v>5698.3433499999956</v>
      </c>
    </row>
    <row r="9" spans="1:13" x14ac:dyDescent="0.2">
      <c r="A9" s="9" t="s">
        <v>1520</v>
      </c>
      <c r="B9" s="9" t="s">
        <v>1521</v>
      </c>
      <c r="C9" s="10">
        <v>31424.764500000001</v>
      </c>
      <c r="D9" s="10">
        <v>23492.12213</v>
      </c>
      <c r="E9" s="10">
        <v>74.756716569825045</v>
      </c>
      <c r="F9" s="10">
        <v>121108.60000999999</v>
      </c>
      <c r="G9" s="10">
        <v>19.39756724795782</v>
      </c>
      <c r="H9" s="10">
        <v>20065.5111</v>
      </c>
      <c r="I9" s="10">
        <v>13810.60211</v>
      </c>
      <c r="J9" s="10">
        <v>68.827562084875083</v>
      </c>
      <c r="K9" s="10">
        <v>113274.07107000001</v>
      </c>
      <c r="L9" s="10">
        <v>12.192200721262555</v>
      </c>
      <c r="M9" s="10">
        <v>1771.4483999999993</v>
      </c>
    </row>
    <row r="10" spans="1:13" x14ac:dyDescent="0.2">
      <c r="A10" s="9" t="s">
        <v>1522</v>
      </c>
      <c r="B10" s="9" t="s">
        <v>1523</v>
      </c>
      <c r="C10" s="10">
        <v>185926.97089</v>
      </c>
      <c r="D10" s="10"/>
      <c r="E10" s="10" t="s">
        <v>1675</v>
      </c>
      <c r="F10" s="10"/>
      <c r="G10" s="10" t="s">
        <v>1668</v>
      </c>
      <c r="H10" s="10">
        <v>157000</v>
      </c>
      <c r="I10" s="10"/>
      <c r="J10" s="10"/>
      <c r="K10" s="10"/>
      <c r="L10" s="10"/>
      <c r="M10" s="10"/>
    </row>
    <row r="11" spans="1:13" x14ac:dyDescent="0.2">
      <c r="A11" s="9" t="s">
        <v>1524</v>
      </c>
      <c r="B11" s="9" t="s">
        <v>1525</v>
      </c>
      <c r="C11" s="10">
        <v>1061.2964099999999</v>
      </c>
      <c r="D11" s="10">
        <v>961.29641000000004</v>
      </c>
      <c r="E11" s="10">
        <v>90.577561644630464</v>
      </c>
      <c r="F11" s="10"/>
      <c r="G11" s="10" t="s">
        <v>1668</v>
      </c>
      <c r="H11" s="10"/>
      <c r="I11" s="10"/>
      <c r="J11" s="10"/>
      <c r="K11" s="10"/>
      <c r="L11" s="10"/>
      <c r="M11" s="10"/>
    </row>
    <row r="12" spans="1:13" x14ac:dyDescent="0.2">
      <c r="A12" s="9" t="s">
        <v>1526</v>
      </c>
      <c r="B12" s="9" t="s">
        <v>1527</v>
      </c>
      <c r="C12" s="10">
        <v>2003592.86017</v>
      </c>
      <c r="D12" s="10">
        <v>1229619.5624500001</v>
      </c>
      <c r="E12" s="10">
        <v>61.370729896974673</v>
      </c>
      <c r="F12" s="10">
        <v>1014815.15363</v>
      </c>
      <c r="G12" s="10">
        <v>121.16685073647584</v>
      </c>
      <c r="H12" s="10">
        <v>1008024.85138</v>
      </c>
      <c r="I12" s="10">
        <v>669268.09840000002</v>
      </c>
      <c r="J12" s="10">
        <v>66.394007794923183</v>
      </c>
      <c r="K12" s="10">
        <v>473579.81482999999</v>
      </c>
      <c r="L12" s="10">
        <v>141.32107776600358</v>
      </c>
      <c r="M12" s="10">
        <v>165154.00919000001</v>
      </c>
    </row>
    <row r="13" spans="1:13" x14ac:dyDescent="0.2">
      <c r="A13" s="9" t="s">
        <v>1528</v>
      </c>
      <c r="B13" s="9" t="s">
        <v>1529</v>
      </c>
      <c r="C13" s="10">
        <v>14840.4</v>
      </c>
      <c r="D13" s="10">
        <v>10039.808080000001</v>
      </c>
      <c r="E13" s="10">
        <v>67.651869760922892</v>
      </c>
      <c r="F13" s="10">
        <v>8390.3149599999997</v>
      </c>
      <c r="G13" s="10">
        <v>119.6594898745017</v>
      </c>
      <c r="H13" s="10">
        <v>14840.4</v>
      </c>
      <c r="I13" s="10">
        <v>10039.808080000001</v>
      </c>
      <c r="J13" s="10">
        <v>67.651869760922892</v>
      </c>
      <c r="K13" s="10">
        <v>11203.4</v>
      </c>
      <c r="L13" s="10">
        <v>89.61393933984327</v>
      </c>
      <c r="M13" s="10">
        <v>995.60325999999986</v>
      </c>
    </row>
    <row r="14" spans="1:13" x14ac:dyDescent="0.2">
      <c r="A14" s="9" t="s">
        <v>1530</v>
      </c>
      <c r="B14" s="9" t="s">
        <v>1531</v>
      </c>
      <c r="C14" s="10">
        <v>14840.4</v>
      </c>
      <c r="D14" s="10">
        <v>10039.808080000001</v>
      </c>
      <c r="E14" s="10">
        <v>67.651869760922892</v>
      </c>
      <c r="F14" s="10">
        <v>8390.3149599999997</v>
      </c>
      <c r="G14" s="10">
        <v>119.6594898745017</v>
      </c>
      <c r="H14" s="10">
        <v>14840.4</v>
      </c>
      <c r="I14" s="10">
        <v>10039.808080000001</v>
      </c>
      <c r="J14" s="10">
        <v>67.651869760922892</v>
      </c>
      <c r="K14" s="10">
        <v>11203.4</v>
      </c>
      <c r="L14" s="10">
        <v>89.61393933984327</v>
      </c>
      <c r="M14" s="10">
        <v>995.60325999999986</v>
      </c>
    </row>
    <row r="15" spans="1:13" ht="25.5" x14ac:dyDescent="0.2">
      <c r="A15" s="9" t="s">
        <v>1532</v>
      </c>
      <c r="B15" s="9" t="s">
        <v>1533</v>
      </c>
      <c r="C15" s="10">
        <v>445061.08506999997</v>
      </c>
      <c r="D15" s="10">
        <v>269258.27162999997</v>
      </c>
      <c r="E15" s="10">
        <v>60.499172060314052</v>
      </c>
      <c r="F15" s="10">
        <v>281134.23281000002</v>
      </c>
      <c r="G15" s="10">
        <v>95.775697231426733</v>
      </c>
      <c r="H15" s="10">
        <v>335652.05988000002</v>
      </c>
      <c r="I15" s="10">
        <v>200181.77833</v>
      </c>
      <c r="J15" s="10">
        <v>59.639669246054261</v>
      </c>
      <c r="K15" s="10">
        <v>212933.48183999999</v>
      </c>
      <c r="L15" s="10">
        <v>94.011414550774248</v>
      </c>
      <c r="M15" s="10">
        <v>18821.062800000014</v>
      </c>
    </row>
    <row r="16" spans="1:13" x14ac:dyDescent="0.2">
      <c r="A16" s="9" t="s">
        <v>1534</v>
      </c>
      <c r="B16" s="9" t="s">
        <v>1535</v>
      </c>
      <c r="C16" s="10">
        <v>82400.953070000003</v>
      </c>
      <c r="D16" s="10">
        <v>42944.187559999998</v>
      </c>
      <c r="E16" s="10">
        <v>52.116129680585985</v>
      </c>
      <c r="F16" s="10">
        <v>38562.8053</v>
      </c>
      <c r="G16" s="10">
        <v>111.36167928114918</v>
      </c>
      <c r="H16" s="10">
        <v>82400.953070000003</v>
      </c>
      <c r="I16" s="10">
        <v>42944.187559999998</v>
      </c>
      <c r="J16" s="10">
        <v>52.116129680585985</v>
      </c>
      <c r="K16" s="10">
        <v>38562.8053</v>
      </c>
      <c r="L16" s="10">
        <v>111.36167928114918</v>
      </c>
      <c r="M16" s="10">
        <v>3765.6587599999984</v>
      </c>
    </row>
    <row r="17" spans="1:13" ht="25.5" x14ac:dyDescent="0.2">
      <c r="A17" s="9" t="s">
        <v>1536</v>
      </c>
      <c r="B17" s="9" t="s">
        <v>1537</v>
      </c>
      <c r="C17" s="10">
        <v>228024.96004999999</v>
      </c>
      <c r="D17" s="10">
        <v>134945.67730000001</v>
      </c>
      <c r="E17" s="10">
        <v>59.180221880275695</v>
      </c>
      <c r="F17" s="10">
        <v>153991.73065000001</v>
      </c>
      <c r="G17" s="10">
        <v>87.63176875173329</v>
      </c>
      <c r="H17" s="10">
        <v>136150.66219</v>
      </c>
      <c r="I17" s="10">
        <v>76349.168680000002</v>
      </c>
      <c r="J17" s="10">
        <v>56.076971974953572</v>
      </c>
      <c r="K17" s="10">
        <v>93714.445779999995</v>
      </c>
      <c r="L17" s="10">
        <v>81.470010353829579</v>
      </c>
      <c r="M17" s="10">
        <v>7404.0525500000076</v>
      </c>
    </row>
    <row r="18" spans="1:13" x14ac:dyDescent="0.2">
      <c r="A18" s="9" t="s">
        <v>1538</v>
      </c>
      <c r="B18" s="9" t="s">
        <v>1539</v>
      </c>
      <c r="C18" s="10">
        <v>133228.62195</v>
      </c>
      <c r="D18" s="10">
        <v>90533.547380000004</v>
      </c>
      <c r="E18" s="10">
        <v>67.953526843486202</v>
      </c>
      <c r="F18" s="10">
        <v>87812.832680000007</v>
      </c>
      <c r="G18" s="10">
        <v>103.09831105200146</v>
      </c>
      <c r="H18" s="10">
        <v>117100.44461999999</v>
      </c>
      <c r="I18" s="10">
        <v>80888.422089999993</v>
      </c>
      <c r="J18" s="10">
        <v>69.076101591662763</v>
      </c>
      <c r="K18" s="10">
        <v>80656.230760000006</v>
      </c>
      <c r="L18" s="10">
        <v>100.28787773469219</v>
      </c>
      <c r="M18" s="10">
        <v>7651.3514899999864</v>
      </c>
    </row>
    <row r="19" spans="1:13" ht="25.5" x14ac:dyDescent="0.2">
      <c r="A19" s="9" t="s">
        <v>1540</v>
      </c>
      <c r="B19" s="9" t="s">
        <v>1541</v>
      </c>
      <c r="C19" s="10">
        <v>1406.55</v>
      </c>
      <c r="D19" s="10">
        <v>834.85938999999996</v>
      </c>
      <c r="E19" s="10">
        <v>59.355116419608258</v>
      </c>
      <c r="F19" s="10">
        <v>766.86418000000003</v>
      </c>
      <c r="G19" s="10">
        <v>108.86665615285355</v>
      </c>
      <c r="H19" s="10"/>
      <c r="I19" s="10"/>
      <c r="J19" s="10"/>
      <c r="K19" s="10"/>
      <c r="L19" s="10"/>
      <c r="M19" s="10"/>
    </row>
    <row r="20" spans="1:13" x14ac:dyDescent="0.2">
      <c r="A20" s="9" t="s">
        <v>1542</v>
      </c>
      <c r="B20" s="9" t="s">
        <v>1543</v>
      </c>
      <c r="C20" s="10">
        <v>9759387.2089900002</v>
      </c>
      <c r="D20" s="10">
        <v>4655891.86577</v>
      </c>
      <c r="E20" s="10">
        <v>47.70680541787663</v>
      </c>
      <c r="F20" s="10">
        <v>3731452.91732</v>
      </c>
      <c r="G20" s="10">
        <v>124.7742359057809</v>
      </c>
      <c r="H20" s="10">
        <v>8256081.1885900004</v>
      </c>
      <c r="I20" s="10">
        <v>3611385.06048</v>
      </c>
      <c r="J20" s="10">
        <v>43.742121449471398</v>
      </c>
      <c r="K20" s="10">
        <v>2741242.3409299999</v>
      </c>
      <c r="L20" s="10">
        <v>131.74264115790629</v>
      </c>
      <c r="M20" s="10">
        <v>642698.15524999984</v>
      </c>
    </row>
    <row r="21" spans="1:13" x14ac:dyDescent="0.2">
      <c r="A21" s="9" t="s">
        <v>1544</v>
      </c>
      <c r="B21" s="9" t="s">
        <v>1545</v>
      </c>
      <c r="C21" s="10">
        <v>232711.56466</v>
      </c>
      <c r="D21" s="10">
        <v>143244.80645999999</v>
      </c>
      <c r="E21" s="10">
        <v>61.554657444414431</v>
      </c>
      <c r="F21" s="10">
        <v>143101.83074999999</v>
      </c>
      <c r="G21" s="10">
        <v>100.09991186643153</v>
      </c>
      <c r="H21" s="10">
        <v>232711.56466</v>
      </c>
      <c r="I21" s="10">
        <v>143244.80645999999</v>
      </c>
      <c r="J21" s="10">
        <v>61.554657444414431</v>
      </c>
      <c r="K21" s="10">
        <v>143101.83074999999</v>
      </c>
      <c r="L21" s="10">
        <v>100.09991186643153</v>
      </c>
      <c r="M21" s="10">
        <v>15274.052629999991</v>
      </c>
    </row>
    <row r="22" spans="1:13" x14ac:dyDescent="0.2">
      <c r="A22" s="9" t="s">
        <v>1546</v>
      </c>
      <c r="B22" s="9" t="s">
        <v>1547</v>
      </c>
      <c r="C22" s="10">
        <v>651258.40144000005</v>
      </c>
      <c r="D22" s="10">
        <v>447066.14377999998</v>
      </c>
      <c r="E22" s="10">
        <v>68.646506945859016</v>
      </c>
      <c r="F22" s="10">
        <v>443733.82364000002</v>
      </c>
      <c r="G22" s="10">
        <v>100.75097275944947</v>
      </c>
      <c r="H22" s="10">
        <v>637859.37893000001</v>
      </c>
      <c r="I22" s="10">
        <v>440471.56813999999</v>
      </c>
      <c r="J22" s="10">
        <v>69.054651023378341</v>
      </c>
      <c r="K22" s="10">
        <v>437290.52713</v>
      </c>
      <c r="L22" s="10">
        <v>100.72744338435082</v>
      </c>
      <c r="M22" s="10">
        <v>41428.261629999964</v>
      </c>
    </row>
    <row r="23" spans="1:13" x14ac:dyDescent="0.2">
      <c r="A23" s="9" t="s">
        <v>1548</v>
      </c>
      <c r="B23" s="9" t="s">
        <v>1549</v>
      </c>
      <c r="C23" s="10">
        <v>192684.94422999999</v>
      </c>
      <c r="D23" s="10">
        <v>41125.96084</v>
      </c>
      <c r="E23" s="10">
        <v>21.343629625213296</v>
      </c>
      <c r="F23" s="10">
        <v>32721.29869</v>
      </c>
      <c r="G23" s="10">
        <v>125.68560077527901</v>
      </c>
      <c r="H23" s="10">
        <v>205349.72292</v>
      </c>
      <c r="I23" s="10">
        <v>38156.833989999999</v>
      </c>
      <c r="J23" s="10">
        <v>18.581390540694866</v>
      </c>
      <c r="K23" s="10">
        <v>30968.728429999999</v>
      </c>
      <c r="L23" s="10">
        <v>123.21085147634523</v>
      </c>
      <c r="M23" s="10">
        <v>9207.4164500000006</v>
      </c>
    </row>
    <row r="24" spans="1:13" x14ac:dyDescent="0.2">
      <c r="A24" s="9" t="s">
        <v>1550</v>
      </c>
      <c r="B24" s="9" t="s">
        <v>1551</v>
      </c>
      <c r="C24" s="10">
        <v>218921.55181999999</v>
      </c>
      <c r="D24" s="10">
        <v>146420.78984000001</v>
      </c>
      <c r="E24" s="10">
        <v>66.882766279853982</v>
      </c>
      <c r="F24" s="10">
        <v>122446.27013</v>
      </c>
      <c r="G24" s="10">
        <v>119.57962434016692</v>
      </c>
      <c r="H24" s="10">
        <v>218821.55181999999</v>
      </c>
      <c r="I24" s="10">
        <v>146420.78984000001</v>
      </c>
      <c r="J24" s="10">
        <v>66.913331261101746</v>
      </c>
      <c r="K24" s="10">
        <v>122310.06362</v>
      </c>
      <c r="L24" s="10">
        <v>119.71279018782019</v>
      </c>
      <c r="M24" s="10">
        <v>14515.487890000019</v>
      </c>
    </row>
    <row r="25" spans="1:13" x14ac:dyDescent="0.2">
      <c r="A25" s="9" t="s">
        <v>1552</v>
      </c>
      <c r="B25" s="9" t="s">
        <v>1553</v>
      </c>
      <c r="C25" s="10">
        <v>391626.92167000001</v>
      </c>
      <c r="D25" s="10">
        <v>277172.04534999997</v>
      </c>
      <c r="E25" s="10">
        <v>70.774512683669855</v>
      </c>
      <c r="F25" s="10">
        <v>268874.42625000002</v>
      </c>
      <c r="G25" s="10">
        <v>103.08605738958781</v>
      </c>
      <c r="H25" s="10">
        <v>269395.20484999998</v>
      </c>
      <c r="I25" s="10">
        <v>173240.6721</v>
      </c>
      <c r="J25" s="10">
        <v>64.307258993886279</v>
      </c>
      <c r="K25" s="10">
        <v>147752.54477000001</v>
      </c>
      <c r="L25" s="10">
        <v>117.25055048606863</v>
      </c>
      <c r="M25" s="10">
        <v>11581.511200000008</v>
      </c>
    </row>
    <row r="26" spans="1:13" x14ac:dyDescent="0.2">
      <c r="A26" s="9" t="s">
        <v>1554</v>
      </c>
      <c r="B26" s="9" t="s">
        <v>1555</v>
      </c>
      <c r="C26" s="10">
        <v>7440716.8704000004</v>
      </c>
      <c r="D26" s="10">
        <v>3162802.9879399999</v>
      </c>
      <c r="E26" s="10">
        <v>42.506697177552638</v>
      </c>
      <c r="F26" s="10">
        <v>2645692.9971799999</v>
      </c>
      <c r="G26" s="10">
        <v>119.54535130535473</v>
      </c>
      <c r="H26" s="10">
        <v>6108776.0539199999</v>
      </c>
      <c r="I26" s="10">
        <v>2250992.67007</v>
      </c>
      <c r="J26" s="10">
        <v>36.848505333986481</v>
      </c>
      <c r="K26" s="10">
        <v>1803684.1013799999</v>
      </c>
      <c r="L26" s="10">
        <v>124.79971788561888</v>
      </c>
      <c r="M26" s="10">
        <v>506137.49732999993</v>
      </c>
    </row>
    <row r="27" spans="1:13" x14ac:dyDescent="0.2">
      <c r="A27" s="9" t="s">
        <v>1556</v>
      </c>
      <c r="B27" s="9" t="s">
        <v>1557</v>
      </c>
      <c r="C27" s="10">
        <v>947.31962999999996</v>
      </c>
      <c r="D27" s="10">
        <v>683.33686</v>
      </c>
      <c r="E27" s="10">
        <v>72.133716895531876</v>
      </c>
      <c r="F27" s="10">
        <v>477.81799999999998</v>
      </c>
      <c r="G27" s="10">
        <v>143.01195434244838</v>
      </c>
      <c r="H27" s="10"/>
      <c r="I27" s="10"/>
      <c r="J27" s="10"/>
      <c r="K27" s="10"/>
      <c r="L27" s="10"/>
      <c r="M27" s="10"/>
    </row>
    <row r="28" spans="1:13" ht="25.5" x14ac:dyDescent="0.2">
      <c r="A28" s="9" t="s">
        <v>1558</v>
      </c>
      <c r="B28" s="9" t="s">
        <v>1559</v>
      </c>
      <c r="C28" s="10">
        <v>630519.63514000003</v>
      </c>
      <c r="D28" s="10">
        <v>437375.79470000003</v>
      </c>
      <c r="E28" s="10">
        <v>69.367513765512712</v>
      </c>
      <c r="F28" s="10">
        <v>74404.452680000002</v>
      </c>
      <c r="G28" s="10" t="s">
        <v>1676</v>
      </c>
      <c r="H28" s="10">
        <v>583167.71149000002</v>
      </c>
      <c r="I28" s="10">
        <v>418857.71987999999</v>
      </c>
      <c r="J28" s="10">
        <v>71.824573210648751</v>
      </c>
      <c r="K28" s="10">
        <v>56134.544849999998</v>
      </c>
      <c r="L28" s="10" t="s">
        <v>1676</v>
      </c>
      <c r="M28" s="10">
        <v>44553.928119999997</v>
      </c>
    </row>
    <row r="29" spans="1:13" x14ac:dyDescent="0.2">
      <c r="A29" s="9" t="s">
        <v>1560</v>
      </c>
      <c r="B29" s="9" t="s">
        <v>1561</v>
      </c>
      <c r="C29" s="10">
        <v>3955801.53957</v>
      </c>
      <c r="D29" s="10">
        <v>1913349.2442399999</v>
      </c>
      <c r="E29" s="10">
        <v>48.368180888265265</v>
      </c>
      <c r="F29" s="10">
        <v>2054586.25312</v>
      </c>
      <c r="G29" s="10">
        <v>93.125768817662234</v>
      </c>
      <c r="H29" s="10">
        <v>2183724.9436400002</v>
      </c>
      <c r="I29" s="10">
        <v>920069.32265999995</v>
      </c>
      <c r="J29" s="10">
        <v>42.133022537461052</v>
      </c>
      <c r="K29" s="10">
        <v>1104430.40078</v>
      </c>
      <c r="L29" s="10">
        <v>83.307134791853272</v>
      </c>
      <c r="M29" s="10">
        <v>123118.12156999996</v>
      </c>
    </row>
    <row r="30" spans="1:13" x14ac:dyDescent="0.2">
      <c r="A30" s="9" t="s">
        <v>1562</v>
      </c>
      <c r="B30" s="9" t="s">
        <v>1563</v>
      </c>
      <c r="C30" s="10">
        <v>250951.62469</v>
      </c>
      <c r="D30" s="10">
        <v>75883.720329999996</v>
      </c>
      <c r="E30" s="10">
        <v>30.238385754122532</v>
      </c>
      <c r="F30" s="10">
        <v>135708.20209999999</v>
      </c>
      <c r="G30" s="10">
        <v>55.916826806152201</v>
      </c>
      <c r="H30" s="10">
        <v>77530.600000000006</v>
      </c>
      <c r="I30" s="10">
        <v>1270.4364</v>
      </c>
      <c r="J30" s="10">
        <v>1.6386257813044141</v>
      </c>
      <c r="K30" s="10">
        <v>2887.0622400000002</v>
      </c>
      <c r="L30" s="10">
        <v>44.004468708648275</v>
      </c>
      <c r="M30" s="10">
        <v>1270.4364</v>
      </c>
    </row>
    <row r="31" spans="1:13" x14ac:dyDescent="0.2">
      <c r="A31" s="9" t="s">
        <v>1564</v>
      </c>
      <c r="B31" s="9" t="s">
        <v>1565</v>
      </c>
      <c r="C31" s="10">
        <v>1759956.9987999999</v>
      </c>
      <c r="D31" s="10">
        <v>1016192.48625</v>
      </c>
      <c r="E31" s="10">
        <v>57.739620169292515</v>
      </c>
      <c r="F31" s="10">
        <v>1121097.1113700001</v>
      </c>
      <c r="G31" s="10">
        <v>90.642681703835194</v>
      </c>
      <c r="H31" s="10">
        <v>1323058.9262900001</v>
      </c>
      <c r="I31" s="10">
        <v>748621.13794000004</v>
      </c>
      <c r="J31" s="10">
        <v>56.582599842262084</v>
      </c>
      <c r="K31" s="10">
        <v>941182.82334999996</v>
      </c>
      <c r="L31" s="10">
        <v>79.540459023189001</v>
      </c>
      <c r="M31" s="10">
        <v>40353.199420000077</v>
      </c>
    </row>
    <row r="32" spans="1:13" x14ac:dyDescent="0.2">
      <c r="A32" s="9" t="s">
        <v>1566</v>
      </c>
      <c r="B32" s="9" t="s">
        <v>1567</v>
      </c>
      <c r="C32" s="10">
        <v>1535210.43949</v>
      </c>
      <c r="D32" s="10">
        <v>644990.05873000005</v>
      </c>
      <c r="E32" s="10">
        <v>42.013136579781666</v>
      </c>
      <c r="F32" s="10">
        <v>621756.78955999995</v>
      </c>
      <c r="G32" s="10">
        <v>103.73671338377208</v>
      </c>
      <c r="H32" s="10">
        <v>370306.35</v>
      </c>
      <c r="I32" s="10">
        <v>104061.42013</v>
      </c>
      <c r="J32" s="10">
        <v>28.10144090966844</v>
      </c>
      <c r="K32" s="10">
        <v>84634.219830000002</v>
      </c>
      <c r="L32" s="10">
        <v>122.95430895330793</v>
      </c>
      <c r="M32" s="10">
        <v>75213.701919999992</v>
      </c>
    </row>
    <row r="33" spans="1:13" x14ac:dyDescent="0.2">
      <c r="A33" s="9" t="s">
        <v>1568</v>
      </c>
      <c r="B33" s="9" t="s">
        <v>1569</v>
      </c>
      <c r="C33" s="10">
        <v>409682.47658999998</v>
      </c>
      <c r="D33" s="10">
        <v>176282.97893000001</v>
      </c>
      <c r="E33" s="10">
        <v>43.029172347642202</v>
      </c>
      <c r="F33" s="10">
        <v>176024.15009000001</v>
      </c>
      <c r="G33" s="10">
        <v>100.14704166437825</v>
      </c>
      <c r="H33" s="10">
        <v>412829.06735000003</v>
      </c>
      <c r="I33" s="10">
        <v>66116.32819</v>
      </c>
      <c r="J33" s="10">
        <v>16.015424644007929</v>
      </c>
      <c r="K33" s="10">
        <v>75726.295360000004</v>
      </c>
      <c r="L33" s="10">
        <v>87.309603455028963</v>
      </c>
      <c r="M33" s="10">
        <v>6280.7838300000003</v>
      </c>
    </row>
    <row r="34" spans="1:13" x14ac:dyDescent="0.2">
      <c r="A34" s="9" t="s">
        <v>1570</v>
      </c>
      <c r="B34" s="9" t="s">
        <v>1571</v>
      </c>
      <c r="C34" s="10">
        <v>66570.843259999994</v>
      </c>
      <c r="D34" s="10">
        <v>9893.3420399999995</v>
      </c>
      <c r="E34" s="10">
        <v>14.861374072370435</v>
      </c>
      <c r="F34" s="10">
        <v>9140.8369399999992</v>
      </c>
      <c r="G34" s="10">
        <v>108.23234354730762</v>
      </c>
      <c r="H34" s="10">
        <v>28054.42887</v>
      </c>
      <c r="I34" s="10">
        <v>8055.2646500000001</v>
      </c>
      <c r="J34" s="10">
        <v>28.712987483462538</v>
      </c>
      <c r="K34" s="10">
        <v>7654.6345300000003</v>
      </c>
      <c r="L34" s="10">
        <v>105.23382427246987</v>
      </c>
      <c r="M34" s="10">
        <v>928.29251000000022</v>
      </c>
    </row>
    <row r="35" spans="1:13" x14ac:dyDescent="0.2">
      <c r="A35" s="9" t="s">
        <v>1572</v>
      </c>
      <c r="B35" s="9" t="s">
        <v>1573</v>
      </c>
      <c r="C35" s="10"/>
      <c r="D35" s="10"/>
      <c r="E35" s="10" t="s">
        <v>1668</v>
      </c>
      <c r="F35" s="10">
        <v>22.467199999999998</v>
      </c>
      <c r="G35" s="10" t="s">
        <v>1675</v>
      </c>
      <c r="H35" s="10"/>
      <c r="I35" s="10"/>
      <c r="J35" s="10"/>
      <c r="K35" s="10"/>
      <c r="L35" s="10"/>
      <c r="M35" s="10"/>
    </row>
    <row r="36" spans="1:13" x14ac:dyDescent="0.2">
      <c r="A36" s="9" t="s">
        <v>1574</v>
      </c>
      <c r="B36" s="9" t="s">
        <v>1575</v>
      </c>
      <c r="C36" s="10">
        <v>20</v>
      </c>
      <c r="D36" s="10">
        <v>13</v>
      </c>
      <c r="E36" s="10">
        <v>65</v>
      </c>
      <c r="F36" s="10">
        <v>25.66</v>
      </c>
      <c r="G36" s="10">
        <v>50.662509742790341</v>
      </c>
      <c r="H36" s="10"/>
      <c r="I36" s="10"/>
      <c r="J36" s="10"/>
      <c r="K36" s="10"/>
      <c r="L36" s="10"/>
      <c r="M36" s="10"/>
    </row>
    <row r="37" spans="1:13" x14ac:dyDescent="0.2">
      <c r="A37" s="9" t="s">
        <v>1576</v>
      </c>
      <c r="B37" s="9" t="s">
        <v>1577</v>
      </c>
      <c r="C37" s="10">
        <v>20844.8187</v>
      </c>
      <c r="D37" s="10">
        <v>2653.70966</v>
      </c>
      <c r="E37" s="10">
        <v>12.730787915176252</v>
      </c>
      <c r="F37" s="10">
        <v>2300.0918700000002</v>
      </c>
      <c r="G37" s="10">
        <v>115.37407242781133</v>
      </c>
      <c r="H37" s="10">
        <v>18232.540870000001</v>
      </c>
      <c r="I37" s="10">
        <v>2544.2526600000001</v>
      </c>
      <c r="J37" s="10">
        <v>13.954460204646177</v>
      </c>
      <c r="K37" s="10">
        <v>2117.8598200000001</v>
      </c>
      <c r="L37" s="10">
        <v>120.13319465119272</v>
      </c>
      <c r="M37" s="10">
        <v>377.3100300000001</v>
      </c>
    </row>
    <row r="38" spans="1:13" x14ac:dyDescent="0.2">
      <c r="A38" s="9" t="s">
        <v>1578</v>
      </c>
      <c r="B38" s="9" t="s">
        <v>1579</v>
      </c>
      <c r="C38" s="10">
        <v>45706.024559999998</v>
      </c>
      <c r="D38" s="10">
        <v>7226.63238</v>
      </c>
      <c r="E38" s="10">
        <v>15.811115601430902</v>
      </c>
      <c r="F38" s="10">
        <v>6792.61787</v>
      </c>
      <c r="G38" s="10">
        <v>106.38950281476676</v>
      </c>
      <c r="H38" s="10">
        <v>9821.8880000000008</v>
      </c>
      <c r="I38" s="10">
        <v>5511.01199</v>
      </c>
      <c r="J38" s="10">
        <v>56.109497379729845</v>
      </c>
      <c r="K38" s="10">
        <v>5536.7747099999997</v>
      </c>
      <c r="L38" s="10">
        <v>99.534698062511566</v>
      </c>
      <c r="M38" s="10">
        <v>550.98247999999967</v>
      </c>
    </row>
    <row r="39" spans="1:13" x14ac:dyDescent="0.2">
      <c r="A39" s="9" t="s">
        <v>1580</v>
      </c>
      <c r="B39" s="9" t="s">
        <v>1581</v>
      </c>
      <c r="C39" s="10">
        <v>13974107.49846</v>
      </c>
      <c r="D39" s="10">
        <v>9555680.3560300004</v>
      </c>
      <c r="E39" s="10">
        <v>68.381328518354906</v>
      </c>
      <c r="F39" s="10">
        <v>9063056.0302399993</v>
      </c>
      <c r="G39" s="10">
        <v>105.43552113267643</v>
      </c>
      <c r="H39" s="10">
        <v>9111541.3259900007</v>
      </c>
      <c r="I39" s="10">
        <v>6303017.9200799996</v>
      </c>
      <c r="J39" s="10">
        <v>69.176198565890331</v>
      </c>
      <c r="K39" s="10">
        <v>5917611.6126499996</v>
      </c>
      <c r="L39" s="10">
        <v>106.51286925634189</v>
      </c>
      <c r="M39" s="10">
        <v>759978.13675999921</v>
      </c>
    </row>
    <row r="40" spans="1:13" x14ac:dyDescent="0.2">
      <c r="A40" s="9" t="s">
        <v>1582</v>
      </c>
      <c r="B40" s="9" t="s">
        <v>1583</v>
      </c>
      <c r="C40" s="10">
        <v>4866655.3392899996</v>
      </c>
      <c r="D40" s="10">
        <v>3228767.1466199998</v>
      </c>
      <c r="E40" s="10">
        <v>66.344684830116762</v>
      </c>
      <c r="F40" s="10">
        <v>2964169.7540600002</v>
      </c>
      <c r="G40" s="10">
        <v>108.92652629619415</v>
      </c>
      <c r="H40" s="10">
        <v>2890215.8936600001</v>
      </c>
      <c r="I40" s="10">
        <v>1905132.5720200001</v>
      </c>
      <c r="J40" s="10">
        <v>65.916618069920446</v>
      </c>
      <c r="K40" s="10">
        <v>1774651.7214500001</v>
      </c>
      <c r="L40" s="10">
        <v>107.35247648836635</v>
      </c>
      <c r="M40" s="10">
        <v>217885.81668000016</v>
      </c>
    </row>
    <row r="41" spans="1:13" x14ac:dyDescent="0.2">
      <c r="A41" s="9" t="s">
        <v>1584</v>
      </c>
      <c r="B41" s="9" t="s">
        <v>1585</v>
      </c>
      <c r="C41" s="10">
        <v>5928444.2319599995</v>
      </c>
      <c r="D41" s="10">
        <v>4011804.9751499998</v>
      </c>
      <c r="E41" s="10">
        <v>67.670451440236619</v>
      </c>
      <c r="F41" s="10">
        <v>3747472.0436800001</v>
      </c>
      <c r="G41" s="10">
        <v>107.05363317962009</v>
      </c>
      <c r="H41" s="10">
        <v>4476536.0787399998</v>
      </c>
      <c r="I41" s="10">
        <v>3078552.29538</v>
      </c>
      <c r="J41" s="10">
        <v>68.770858566307211</v>
      </c>
      <c r="K41" s="10">
        <v>2853287.9882899998</v>
      </c>
      <c r="L41" s="10">
        <v>107.89490258307235</v>
      </c>
      <c r="M41" s="10">
        <v>403679.97062999988</v>
      </c>
    </row>
    <row r="42" spans="1:13" x14ac:dyDescent="0.2">
      <c r="A42" s="9" t="s">
        <v>1586</v>
      </c>
      <c r="B42" s="9" t="s">
        <v>1587</v>
      </c>
      <c r="C42" s="10">
        <v>1112021.8215300001</v>
      </c>
      <c r="D42" s="10">
        <v>785135.30530000001</v>
      </c>
      <c r="E42" s="10">
        <v>70.604307406463846</v>
      </c>
      <c r="F42" s="10">
        <v>878954.68062999996</v>
      </c>
      <c r="G42" s="10">
        <v>89.326028133469421</v>
      </c>
      <c r="H42" s="10">
        <v>157186.15419999999</v>
      </c>
      <c r="I42" s="10">
        <v>114319.14593</v>
      </c>
      <c r="J42" s="10">
        <v>72.728508762001383</v>
      </c>
      <c r="K42" s="10">
        <v>140044.16044000001</v>
      </c>
      <c r="L42" s="10">
        <v>81.630783869048557</v>
      </c>
      <c r="M42" s="10">
        <v>9952.4303999999975</v>
      </c>
    </row>
    <row r="43" spans="1:13" x14ac:dyDescent="0.2">
      <c r="A43" s="9" t="s">
        <v>1588</v>
      </c>
      <c r="B43" s="9" t="s">
        <v>1589</v>
      </c>
      <c r="C43" s="10">
        <v>1176377.31192</v>
      </c>
      <c r="D43" s="10">
        <v>875761.84540999995</v>
      </c>
      <c r="E43" s="10">
        <v>74.445659274118711</v>
      </c>
      <c r="F43" s="10">
        <v>840974.66862999997</v>
      </c>
      <c r="G43" s="10">
        <v>104.13653087038523</v>
      </c>
      <c r="H43" s="10">
        <v>1176377.31192</v>
      </c>
      <c r="I43" s="10">
        <v>875761.84540999995</v>
      </c>
      <c r="J43" s="10">
        <v>74.445659274118711</v>
      </c>
      <c r="K43" s="10">
        <v>840974.66862999997</v>
      </c>
      <c r="L43" s="10">
        <v>104.13653087038523</v>
      </c>
      <c r="M43" s="10">
        <v>93056.06157999998</v>
      </c>
    </row>
    <row r="44" spans="1:13" x14ac:dyDescent="0.2">
      <c r="A44" s="9" t="s">
        <v>1590</v>
      </c>
      <c r="B44" s="9" t="s">
        <v>1591</v>
      </c>
      <c r="C44" s="10">
        <v>47297.828750000001</v>
      </c>
      <c r="D44" s="10">
        <v>32187.24595</v>
      </c>
      <c r="E44" s="10">
        <v>68.052269629818895</v>
      </c>
      <c r="F44" s="10">
        <v>32043.576819999998</v>
      </c>
      <c r="G44" s="10">
        <v>100.4483554716973</v>
      </c>
      <c r="H44" s="10">
        <v>43993.592750000003</v>
      </c>
      <c r="I44" s="10">
        <v>30880.875599999999</v>
      </c>
      <c r="J44" s="10">
        <v>70.194029788576415</v>
      </c>
      <c r="K44" s="10">
        <v>31192.901819999999</v>
      </c>
      <c r="L44" s="10">
        <v>98.999688384875</v>
      </c>
      <c r="M44" s="10">
        <v>3435.3678299999992</v>
      </c>
    </row>
    <row r="45" spans="1:13" x14ac:dyDescent="0.2">
      <c r="A45" s="9" t="s">
        <v>1592</v>
      </c>
      <c r="B45" s="9" t="s">
        <v>1593</v>
      </c>
      <c r="C45" s="10">
        <v>311689.71789000003</v>
      </c>
      <c r="D45" s="10">
        <v>261907.51978999999</v>
      </c>
      <c r="E45" s="10">
        <v>84.028283500333842</v>
      </c>
      <c r="F45" s="10"/>
      <c r="G45" s="10" t="s">
        <v>1668</v>
      </c>
      <c r="H45" s="10">
        <v>222979.81487</v>
      </c>
      <c r="I45" s="10">
        <v>195404.00883000001</v>
      </c>
      <c r="J45" s="10">
        <v>87.633048284627463</v>
      </c>
      <c r="K45" s="10"/>
      <c r="L45" s="10" t="s">
        <v>1668</v>
      </c>
      <c r="M45" s="10">
        <v>21381.400190000015</v>
      </c>
    </row>
    <row r="46" spans="1:13" x14ac:dyDescent="0.2">
      <c r="A46" s="9" t="s">
        <v>1592</v>
      </c>
      <c r="B46" s="9" t="s">
        <v>1594</v>
      </c>
      <c r="C46" s="10"/>
      <c r="D46" s="10"/>
      <c r="E46" s="10" t="s">
        <v>1668</v>
      </c>
      <c r="F46" s="10">
        <v>265063.10979999998</v>
      </c>
      <c r="G46" s="10" t="s">
        <v>1675</v>
      </c>
      <c r="H46" s="10"/>
      <c r="I46" s="10"/>
      <c r="J46" s="10" t="s">
        <v>1668</v>
      </c>
      <c r="K46" s="10">
        <v>198370.55856</v>
      </c>
      <c r="L46" s="10" t="s">
        <v>1675</v>
      </c>
      <c r="M46" s="10"/>
    </row>
    <row r="47" spans="1:13" x14ac:dyDescent="0.2">
      <c r="A47" s="9" t="s">
        <v>1595</v>
      </c>
      <c r="B47" s="9" t="s">
        <v>1596</v>
      </c>
      <c r="C47" s="10">
        <v>531621.24711999996</v>
      </c>
      <c r="D47" s="10">
        <v>360116.31780999998</v>
      </c>
      <c r="E47" s="10">
        <v>67.739263575504324</v>
      </c>
      <c r="F47" s="10">
        <v>334378.19662</v>
      </c>
      <c r="G47" s="10">
        <v>107.69730845197714</v>
      </c>
      <c r="H47" s="10">
        <v>144252.47985</v>
      </c>
      <c r="I47" s="10">
        <v>102967.17690999999</v>
      </c>
      <c r="J47" s="10">
        <v>71.379831401907097</v>
      </c>
      <c r="K47" s="10">
        <v>79089.613459999993</v>
      </c>
      <c r="L47" s="10">
        <v>130.1905173200476</v>
      </c>
      <c r="M47" s="10">
        <v>10587.089449999999</v>
      </c>
    </row>
    <row r="48" spans="1:13" x14ac:dyDescent="0.2">
      <c r="A48" s="9" t="s">
        <v>1597</v>
      </c>
      <c r="B48" s="9" t="s">
        <v>1598</v>
      </c>
      <c r="C48" s="10">
        <v>1935709.5415399999</v>
      </c>
      <c r="D48" s="10">
        <v>1352589.2148899999</v>
      </c>
      <c r="E48" s="10">
        <v>69.875628851522592</v>
      </c>
      <c r="F48" s="10">
        <v>1352107.63222</v>
      </c>
      <c r="G48" s="10">
        <v>100.03561718449951</v>
      </c>
      <c r="H48" s="10">
        <v>929739.50968000002</v>
      </c>
      <c r="I48" s="10">
        <v>649904.46680000005</v>
      </c>
      <c r="J48" s="10">
        <v>69.901780018328537</v>
      </c>
      <c r="K48" s="10">
        <v>710696.81183999998</v>
      </c>
      <c r="L48" s="10">
        <v>91.446092901049042</v>
      </c>
      <c r="M48" s="10">
        <v>58366.585770000005</v>
      </c>
    </row>
    <row r="49" spans="1:13" x14ac:dyDescent="0.2">
      <c r="A49" s="9" t="s">
        <v>1599</v>
      </c>
      <c r="B49" s="9" t="s">
        <v>1600</v>
      </c>
      <c r="C49" s="10">
        <v>1829161.2808099999</v>
      </c>
      <c r="D49" s="10">
        <v>1280894.47639</v>
      </c>
      <c r="E49" s="10">
        <v>70.026327903835067</v>
      </c>
      <c r="F49" s="10">
        <v>1282289.09565</v>
      </c>
      <c r="G49" s="10">
        <v>99.891239872137177</v>
      </c>
      <c r="H49" s="10">
        <v>902530.40338000003</v>
      </c>
      <c r="I49" s="10">
        <v>630962.57655999996</v>
      </c>
      <c r="J49" s="10">
        <v>69.910395727061228</v>
      </c>
      <c r="K49" s="10">
        <v>691107.08201000001</v>
      </c>
      <c r="L49" s="10">
        <v>91.297368090184065</v>
      </c>
      <c r="M49" s="10">
        <v>56584.17975000001</v>
      </c>
    </row>
    <row r="50" spans="1:13" x14ac:dyDescent="0.2">
      <c r="A50" s="9" t="s">
        <v>1601</v>
      </c>
      <c r="B50" s="9" t="s">
        <v>1602</v>
      </c>
      <c r="C50" s="10">
        <v>797.4</v>
      </c>
      <c r="D50" s="10">
        <v>579.80856000000006</v>
      </c>
      <c r="E50" s="10">
        <v>72.71238525206924</v>
      </c>
      <c r="F50" s="10">
        <v>471.85500000000002</v>
      </c>
      <c r="G50" s="10">
        <v>122.87854531582796</v>
      </c>
      <c r="H50" s="10"/>
      <c r="I50" s="10"/>
      <c r="J50" s="10"/>
      <c r="K50" s="10"/>
      <c r="L50" s="10"/>
      <c r="M50" s="10"/>
    </row>
    <row r="51" spans="1:13" x14ac:dyDescent="0.2">
      <c r="A51" s="9" t="s">
        <v>1603</v>
      </c>
      <c r="B51" s="9" t="s">
        <v>1604</v>
      </c>
      <c r="C51" s="10">
        <v>105750.86073</v>
      </c>
      <c r="D51" s="10">
        <v>71114.929940000002</v>
      </c>
      <c r="E51" s="10">
        <v>67.247613351884254</v>
      </c>
      <c r="F51" s="10">
        <v>69346.681570000001</v>
      </c>
      <c r="G51" s="10">
        <v>102.54986731876289</v>
      </c>
      <c r="H51" s="10">
        <v>27209.106299999999</v>
      </c>
      <c r="I51" s="10">
        <v>18941.890240000001</v>
      </c>
      <c r="J51" s="10">
        <v>69.615995583066976</v>
      </c>
      <c r="K51" s="10">
        <v>19589.72983</v>
      </c>
      <c r="L51" s="10">
        <v>96.692963120870161</v>
      </c>
      <c r="M51" s="10">
        <v>1782.4060200000022</v>
      </c>
    </row>
    <row r="52" spans="1:13" x14ac:dyDescent="0.2">
      <c r="A52" s="9" t="s">
        <v>1605</v>
      </c>
      <c r="B52" s="9" t="s">
        <v>1606</v>
      </c>
      <c r="C52" s="10">
        <v>2905919.72218</v>
      </c>
      <c r="D52" s="10">
        <v>1997517.44539</v>
      </c>
      <c r="E52" s="10">
        <v>68.739594908405692</v>
      </c>
      <c r="F52" s="10">
        <v>1667799.1620199999</v>
      </c>
      <c r="G52" s="10">
        <v>119.76966357092138</v>
      </c>
      <c r="H52" s="10">
        <v>2905109.5221799999</v>
      </c>
      <c r="I52" s="10">
        <v>1997424.21239</v>
      </c>
      <c r="J52" s="10">
        <v>68.755556275590223</v>
      </c>
      <c r="K52" s="10">
        <v>1664890.76865</v>
      </c>
      <c r="L52" s="10">
        <v>119.97328893892778</v>
      </c>
      <c r="M52" s="10">
        <v>569545.32939000009</v>
      </c>
    </row>
    <row r="53" spans="1:13" x14ac:dyDescent="0.2">
      <c r="A53" s="9" t="s">
        <v>1607</v>
      </c>
      <c r="B53" s="9" t="s">
        <v>1608</v>
      </c>
      <c r="C53" s="10">
        <v>1412409.43771</v>
      </c>
      <c r="D53" s="10">
        <v>1033477.16364</v>
      </c>
      <c r="E53" s="10">
        <v>73.171216224356371</v>
      </c>
      <c r="F53" s="10">
        <v>738967.94588999997</v>
      </c>
      <c r="G53" s="10">
        <v>139.85412620236164</v>
      </c>
      <c r="H53" s="10">
        <v>1412409.43771</v>
      </c>
      <c r="I53" s="10">
        <v>1033477.16364</v>
      </c>
      <c r="J53" s="10">
        <v>73.171216224356371</v>
      </c>
      <c r="K53" s="10">
        <v>738967.94588999997</v>
      </c>
      <c r="L53" s="10">
        <v>139.85412620236164</v>
      </c>
      <c r="M53" s="10">
        <v>339305.58614000003</v>
      </c>
    </row>
    <row r="54" spans="1:13" x14ac:dyDescent="0.2">
      <c r="A54" s="9" t="s">
        <v>1609</v>
      </c>
      <c r="B54" s="9" t="s">
        <v>1610</v>
      </c>
      <c r="C54" s="10">
        <v>830171.21296000003</v>
      </c>
      <c r="D54" s="10">
        <v>538353.83097999997</v>
      </c>
      <c r="E54" s="10">
        <v>64.848530348394448</v>
      </c>
      <c r="F54" s="10">
        <v>609658.47299000004</v>
      </c>
      <c r="G54" s="10">
        <v>88.304166157111766</v>
      </c>
      <c r="H54" s="10">
        <v>829361.01295999996</v>
      </c>
      <c r="I54" s="10">
        <v>538260.59797999996</v>
      </c>
      <c r="J54" s="10">
        <v>64.90063911479767</v>
      </c>
      <c r="K54" s="10">
        <v>606750.07961999997</v>
      </c>
      <c r="L54" s="10">
        <v>88.712077024712684</v>
      </c>
      <c r="M54" s="10">
        <v>116783.10186999995</v>
      </c>
    </row>
    <row r="55" spans="1:13" x14ac:dyDescent="0.2">
      <c r="A55" s="9" t="s">
        <v>1611</v>
      </c>
      <c r="B55" s="9" t="s">
        <v>1612</v>
      </c>
      <c r="C55" s="10">
        <v>32838.109819999998</v>
      </c>
      <c r="D55" s="10">
        <v>23883.58294</v>
      </c>
      <c r="E55" s="10">
        <v>72.731296261923532</v>
      </c>
      <c r="F55" s="10">
        <v>23272.14444</v>
      </c>
      <c r="G55" s="10">
        <v>102.62734060273819</v>
      </c>
      <c r="H55" s="10">
        <v>32838.109819999998</v>
      </c>
      <c r="I55" s="10">
        <v>23883.58294</v>
      </c>
      <c r="J55" s="10">
        <v>72.731296261923532</v>
      </c>
      <c r="K55" s="10">
        <v>23272.14444</v>
      </c>
      <c r="L55" s="10">
        <v>102.62734060273819</v>
      </c>
      <c r="M55" s="10">
        <v>2803.2659999999996</v>
      </c>
    </row>
    <row r="56" spans="1:13" x14ac:dyDescent="0.2">
      <c r="A56" s="9" t="s">
        <v>1613</v>
      </c>
      <c r="B56" s="9" t="s">
        <v>1614</v>
      </c>
      <c r="C56" s="10">
        <v>8437.5</v>
      </c>
      <c r="D56" s="10">
        <v>600</v>
      </c>
      <c r="E56" s="10">
        <v>7.1111111111111107</v>
      </c>
      <c r="F56" s="10"/>
      <c r="G56" s="10" t="s">
        <v>1668</v>
      </c>
      <c r="H56" s="10">
        <v>8437.5</v>
      </c>
      <c r="I56" s="10">
        <v>600</v>
      </c>
      <c r="J56" s="10">
        <v>7.1111111111111107</v>
      </c>
      <c r="K56" s="10"/>
      <c r="L56" s="10" t="s">
        <v>1668</v>
      </c>
      <c r="M56" s="10">
        <v>500</v>
      </c>
    </row>
    <row r="57" spans="1:13" ht="25.5" x14ac:dyDescent="0.2">
      <c r="A57" s="9" t="s">
        <v>1615</v>
      </c>
      <c r="B57" s="9" t="s">
        <v>1616</v>
      </c>
      <c r="C57" s="10">
        <v>130394.88159</v>
      </c>
      <c r="D57" s="10">
        <v>97695.692689999996</v>
      </c>
      <c r="E57" s="10">
        <v>74.922950578063393</v>
      </c>
      <c r="F57" s="10">
        <v>96542.222250000006</v>
      </c>
      <c r="G57" s="10">
        <v>101.19478339437124</v>
      </c>
      <c r="H57" s="10">
        <v>130394.88159</v>
      </c>
      <c r="I57" s="10">
        <v>97695.692689999996</v>
      </c>
      <c r="J57" s="10">
        <v>74.922950578063393</v>
      </c>
      <c r="K57" s="10">
        <v>96542.222250000006</v>
      </c>
      <c r="L57" s="10">
        <v>101.19478339437124</v>
      </c>
      <c r="M57" s="10">
        <v>11413.576029999997</v>
      </c>
    </row>
    <row r="58" spans="1:13" x14ac:dyDescent="0.2">
      <c r="A58" s="9" t="s">
        <v>1617</v>
      </c>
      <c r="B58" s="9" t="s">
        <v>1618</v>
      </c>
      <c r="C58" s="10">
        <v>491668.58010000002</v>
      </c>
      <c r="D58" s="10">
        <v>303507.17514000001</v>
      </c>
      <c r="E58" s="10">
        <v>61.730032673283688</v>
      </c>
      <c r="F58" s="10">
        <v>199358.37645000001</v>
      </c>
      <c r="G58" s="10">
        <v>152.24199782551949</v>
      </c>
      <c r="H58" s="10">
        <v>491668.58010000002</v>
      </c>
      <c r="I58" s="10">
        <v>303507.17514000001</v>
      </c>
      <c r="J58" s="10">
        <v>61.730032673283688</v>
      </c>
      <c r="K58" s="10">
        <v>199358.37645000001</v>
      </c>
      <c r="L58" s="10">
        <v>152.24199782551949</v>
      </c>
      <c r="M58" s="10">
        <v>98739.799350000016</v>
      </c>
    </row>
    <row r="59" spans="1:13" x14ac:dyDescent="0.2">
      <c r="A59" s="9" t="s">
        <v>1619</v>
      </c>
      <c r="B59" s="9" t="s">
        <v>1620</v>
      </c>
      <c r="C59" s="10">
        <v>12731147.82495</v>
      </c>
      <c r="D59" s="10">
        <v>9275440.6547800004</v>
      </c>
      <c r="E59" s="10">
        <v>72.856279593285052</v>
      </c>
      <c r="F59" s="10">
        <v>8694216.3690300006</v>
      </c>
      <c r="G59" s="10">
        <v>106.6851831272615</v>
      </c>
      <c r="H59" s="10">
        <v>12520966.5164</v>
      </c>
      <c r="I59" s="10">
        <v>9139827.2417900003</v>
      </c>
      <c r="J59" s="10">
        <v>72.996179886102453</v>
      </c>
      <c r="K59" s="10">
        <v>8500326.7445899993</v>
      </c>
      <c r="L59" s="10">
        <v>107.52324606353525</v>
      </c>
      <c r="M59" s="10">
        <v>932363.66414000001</v>
      </c>
    </row>
    <row r="60" spans="1:13" x14ac:dyDescent="0.2">
      <c r="A60" s="9" t="s">
        <v>1621</v>
      </c>
      <c r="B60" s="9" t="s">
        <v>1622</v>
      </c>
      <c r="C60" s="10">
        <v>139982.56959999999</v>
      </c>
      <c r="D60" s="10">
        <v>101591.99157</v>
      </c>
      <c r="E60" s="10">
        <v>72.574744027273525</v>
      </c>
      <c r="F60" s="10">
        <v>98074.820860000007</v>
      </c>
      <c r="G60" s="10">
        <v>103.58621170975238</v>
      </c>
      <c r="H60" s="10">
        <v>71689.133539999995</v>
      </c>
      <c r="I60" s="10">
        <v>52786.599219999996</v>
      </c>
      <c r="J60" s="10">
        <v>73.63263665412687</v>
      </c>
      <c r="K60" s="10">
        <v>52341.309370000003</v>
      </c>
      <c r="L60" s="10">
        <v>100.85074266456012</v>
      </c>
      <c r="M60" s="10">
        <v>5629.3757699999987</v>
      </c>
    </row>
    <row r="61" spans="1:13" x14ac:dyDescent="0.2">
      <c r="A61" s="9" t="s">
        <v>1623</v>
      </c>
      <c r="B61" s="9" t="s">
        <v>1624</v>
      </c>
      <c r="C61" s="10">
        <v>1589352.5866</v>
      </c>
      <c r="D61" s="10">
        <v>1173931.6779499999</v>
      </c>
      <c r="E61" s="10">
        <v>73.862256106514195</v>
      </c>
      <c r="F61" s="10">
        <v>1146967.5030799999</v>
      </c>
      <c r="G61" s="10">
        <v>102.35091009968392</v>
      </c>
      <c r="H61" s="10">
        <v>1589352.5866</v>
      </c>
      <c r="I61" s="10">
        <v>1173931.6779499999</v>
      </c>
      <c r="J61" s="10">
        <v>73.862256106514195</v>
      </c>
      <c r="K61" s="10">
        <v>1146967.5030799999</v>
      </c>
      <c r="L61" s="10">
        <v>102.35091009968392</v>
      </c>
      <c r="M61" s="10">
        <v>133752.51364999998</v>
      </c>
    </row>
    <row r="62" spans="1:13" x14ac:dyDescent="0.2">
      <c r="A62" s="9" t="s">
        <v>1625</v>
      </c>
      <c r="B62" s="9" t="s">
        <v>1626</v>
      </c>
      <c r="C62" s="10">
        <v>8615512.1122500002</v>
      </c>
      <c r="D62" s="10">
        <v>6405019.6575199999</v>
      </c>
      <c r="E62" s="10">
        <v>74.342877986475088</v>
      </c>
      <c r="F62" s="10">
        <v>6087491.0924000004</v>
      </c>
      <c r="G62" s="10">
        <v>105.21608262419345</v>
      </c>
      <c r="H62" s="10">
        <v>8509350.0235699993</v>
      </c>
      <c r="I62" s="10">
        <v>6342170.7322899997</v>
      </c>
      <c r="J62" s="10">
        <v>74.531788147424393</v>
      </c>
      <c r="K62" s="10">
        <v>5962280.43138</v>
      </c>
      <c r="L62" s="10">
        <v>106.37156043366569</v>
      </c>
      <c r="M62" s="10">
        <v>619168.82494999934</v>
      </c>
    </row>
    <row r="63" spans="1:13" x14ac:dyDescent="0.2">
      <c r="A63" s="9" t="s">
        <v>1627</v>
      </c>
      <c r="B63" s="9" t="s">
        <v>1628</v>
      </c>
      <c r="C63" s="10">
        <v>1990218.80489</v>
      </c>
      <c r="D63" s="10">
        <v>1314150.7116700001</v>
      </c>
      <c r="E63" s="10">
        <v>66.030464009339596</v>
      </c>
      <c r="F63" s="10">
        <v>1104360.14004</v>
      </c>
      <c r="G63" s="10">
        <v>118.9965722252889</v>
      </c>
      <c r="H63" s="10">
        <v>1986002.63968</v>
      </c>
      <c r="I63" s="10">
        <v>1311768.89916</v>
      </c>
      <c r="J63" s="10">
        <v>66.050712771024436</v>
      </c>
      <c r="K63" s="10">
        <v>1102389.72655</v>
      </c>
      <c r="L63" s="10">
        <v>118.99320789801496</v>
      </c>
      <c r="M63" s="10">
        <v>140407.10935000004</v>
      </c>
    </row>
    <row r="64" spans="1:13" x14ac:dyDescent="0.2">
      <c r="A64" s="9" t="s">
        <v>1629</v>
      </c>
      <c r="B64" s="9" t="s">
        <v>1630</v>
      </c>
      <c r="C64" s="10">
        <v>396081.75160999998</v>
      </c>
      <c r="D64" s="10">
        <v>280746.61606999999</v>
      </c>
      <c r="E64" s="10">
        <v>70.880977204533224</v>
      </c>
      <c r="F64" s="10">
        <v>257322.81265000001</v>
      </c>
      <c r="G64" s="10">
        <v>109.1028864400997</v>
      </c>
      <c r="H64" s="10">
        <v>364572.13300999999</v>
      </c>
      <c r="I64" s="10">
        <v>259169.33317</v>
      </c>
      <c r="J64" s="10">
        <v>71.088629575231721</v>
      </c>
      <c r="K64" s="10">
        <v>236347.77421</v>
      </c>
      <c r="L64" s="10">
        <v>109.65592294502531</v>
      </c>
      <c r="M64" s="10">
        <v>33405.840419999993</v>
      </c>
    </row>
    <row r="65" spans="1:13" ht="25.5" x14ac:dyDescent="0.2">
      <c r="A65" s="9" t="s">
        <v>1631</v>
      </c>
      <c r="B65" s="9" t="s">
        <v>1632</v>
      </c>
      <c r="C65" s="10">
        <v>707650.58791999996</v>
      </c>
      <c r="D65" s="10">
        <v>370520.22907</v>
      </c>
      <c r="E65" s="10">
        <v>52.35920599728059</v>
      </c>
      <c r="F65" s="10">
        <v>186304.08744</v>
      </c>
      <c r="G65" s="10">
        <v>198.87928072932246</v>
      </c>
      <c r="H65" s="10">
        <v>408616.02207000001</v>
      </c>
      <c r="I65" s="10">
        <v>179065.77817000001</v>
      </c>
      <c r="J65" s="10">
        <v>43.822505359157027</v>
      </c>
      <c r="K65" s="10">
        <v>73479.351989999996</v>
      </c>
      <c r="L65" s="10" t="s">
        <v>1676</v>
      </c>
      <c r="M65" s="10">
        <v>28041.643630000006</v>
      </c>
    </row>
    <row r="66" spans="1:13" ht="25.5" x14ac:dyDescent="0.2">
      <c r="A66" s="9" t="s">
        <v>1633</v>
      </c>
      <c r="B66" s="9" t="s">
        <v>1634</v>
      </c>
      <c r="C66" s="10">
        <v>183277.67211000001</v>
      </c>
      <c r="D66" s="10">
        <v>112434.37437999999</v>
      </c>
      <c r="E66" s="10">
        <v>61.346465767264256</v>
      </c>
      <c r="F66" s="10">
        <v>46367.509890000001</v>
      </c>
      <c r="G66" s="10" t="s">
        <v>1676</v>
      </c>
      <c r="H66" s="10">
        <v>12190.468000000001</v>
      </c>
      <c r="I66" s="10">
        <v>3702.6909999999998</v>
      </c>
      <c r="J66" s="10">
        <v>30.37365751667614</v>
      </c>
      <c r="K66" s="10">
        <v>1450</v>
      </c>
      <c r="L66" s="10" t="s">
        <v>1676</v>
      </c>
      <c r="M66" s="10">
        <v>466.81099999999969</v>
      </c>
    </row>
    <row r="67" spans="1:13" ht="25.5" x14ac:dyDescent="0.2">
      <c r="A67" s="9" t="s">
        <v>1635</v>
      </c>
      <c r="B67" s="9" t="s">
        <v>1636</v>
      </c>
      <c r="C67" s="10">
        <v>335999.75040000002</v>
      </c>
      <c r="D67" s="10">
        <v>108698.51871999999</v>
      </c>
      <c r="E67" s="10">
        <v>32.350773651050901</v>
      </c>
      <c r="F67" s="10">
        <v>40869.875390000001</v>
      </c>
      <c r="G67" s="10" t="s">
        <v>1676</v>
      </c>
      <c r="H67" s="10">
        <v>241550.60115999999</v>
      </c>
      <c r="I67" s="10">
        <v>51823.248030000002</v>
      </c>
      <c r="J67" s="10">
        <v>21.454406563729872</v>
      </c>
      <c r="K67" s="10">
        <v>2403.70561</v>
      </c>
      <c r="L67" s="10" t="s">
        <v>1676</v>
      </c>
      <c r="M67" s="10">
        <v>18142.520049999999</v>
      </c>
    </row>
    <row r="68" spans="1:13" x14ac:dyDescent="0.2">
      <c r="A68" s="9" t="s">
        <v>1637</v>
      </c>
      <c r="B68" s="9" t="s">
        <v>1638</v>
      </c>
      <c r="C68" s="10">
        <v>145918.20657000001</v>
      </c>
      <c r="D68" s="10">
        <v>117378.43287999999</v>
      </c>
      <c r="E68" s="10">
        <v>80.441252424310122</v>
      </c>
      <c r="F68" s="10">
        <v>63241.428630000002</v>
      </c>
      <c r="G68" s="10">
        <v>185.60370222933085</v>
      </c>
      <c r="H68" s="10">
        <v>145780.20657000001</v>
      </c>
      <c r="I68" s="10">
        <v>117250.43287999999</v>
      </c>
      <c r="J68" s="10">
        <v>80.429597157759048</v>
      </c>
      <c r="K68" s="10">
        <v>63177.328630000004</v>
      </c>
      <c r="L68" s="10">
        <v>185.58941225052553</v>
      </c>
      <c r="M68" s="10">
        <v>8859.385409999988</v>
      </c>
    </row>
    <row r="69" spans="1:13" x14ac:dyDescent="0.2">
      <c r="A69" s="9" t="s">
        <v>1639</v>
      </c>
      <c r="B69" s="9" t="s">
        <v>1640</v>
      </c>
      <c r="C69" s="10">
        <v>42454.958839999999</v>
      </c>
      <c r="D69" s="10">
        <v>32008.90309</v>
      </c>
      <c r="E69" s="10">
        <v>75.39496907918803</v>
      </c>
      <c r="F69" s="10">
        <v>35825.273529999999</v>
      </c>
      <c r="G69" s="10">
        <v>89.347267825312827</v>
      </c>
      <c r="H69" s="10">
        <v>9094.7463399999997</v>
      </c>
      <c r="I69" s="10">
        <v>6289.4062599999997</v>
      </c>
      <c r="J69" s="10">
        <v>69.154279018627363</v>
      </c>
      <c r="K69" s="10">
        <v>6448.3177500000002</v>
      </c>
      <c r="L69" s="10">
        <v>97.535613222533897</v>
      </c>
      <c r="M69" s="10">
        <v>572.92716999999993</v>
      </c>
    </row>
    <row r="70" spans="1:13" x14ac:dyDescent="0.2">
      <c r="A70" s="9" t="s">
        <v>1641</v>
      </c>
      <c r="B70" s="9" t="s">
        <v>1642</v>
      </c>
      <c r="C70" s="10">
        <v>117788.49192</v>
      </c>
      <c r="D70" s="10">
        <v>81164.340119999993</v>
      </c>
      <c r="E70" s="10">
        <v>68.906850573420598</v>
      </c>
      <c r="F70" s="10">
        <v>74524.403900000005</v>
      </c>
      <c r="G70" s="10">
        <v>108.90974750889619</v>
      </c>
      <c r="H70" s="10">
        <v>95614.92409</v>
      </c>
      <c r="I70" s="10">
        <v>65085.426449999999</v>
      </c>
      <c r="J70" s="10">
        <v>68.070363564517052</v>
      </c>
      <c r="K70" s="10">
        <v>61571.853219999997</v>
      </c>
      <c r="L70" s="10">
        <v>105.70646008890749</v>
      </c>
      <c r="M70" s="10">
        <v>6676.4691499999972</v>
      </c>
    </row>
    <row r="71" spans="1:13" x14ac:dyDescent="0.2">
      <c r="A71" s="9" t="s">
        <v>1643</v>
      </c>
      <c r="B71" s="9" t="s">
        <v>1644</v>
      </c>
      <c r="C71" s="10">
        <v>7338.6378299999997</v>
      </c>
      <c r="D71" s="10">
        <v>5374.7600899999998</v>
      </c>
      <c r="E71" s="10">
        <v>73.239206164776775</v>
      </c>
      <c r="F71" s="10">
        <v>4811.7932799999999</v>
      </c>
      <c r="G71" s="10">
        <v>111.69972975231389</v>
      </c>
      <c r="H71" s="10"/>
      <c r="I71" s="10"/>
      <c r="J71" s="10"/>
      <c r="K71" s="10"/>
      <c r="L71" s="10"/>
      <c r="M71" s="10"/>
    </row>
    <row r="72" spans="1:13" x14ac:dyDescent="0.2">
      <c r="A72" s="9" t="s">
        <v>1645</v>
      </c>
      <c r="B72" s="9" t="s">
        <v>1646</v>
      </c>
      <c r="C72" s="10">
        <v>89660.989440000005</v>
      </c>
      <c r="D72" s="10">
        <v>61329.657630000002</v>
      </c>
      <c r="E72" s="10">
        <v>68.401718532273208</v>
      </c>
      <c r="F72" s="10">
        <v>55102.511630000001</v>
      </c>
      <c r="G72" s="10">
        <v>111.30102025441921</v>
      </c>
      <c r="H72" s="10">
        <v>74826.059439999997</v>
      </c>
      <c r="I72" s="10">
        <v>50625.504050000003</v>
      </c>
      <c r="J72" s="10">
        <v>67.657584040750606</v>
      </c>
      <c r="K72" s="10">
        <v>46961.754229999999</v>
      </c>
      <c r="L72" s="10">
        <v>107.80156082342327</v>
      </c>
      <c r="M72" s="10">
        <v>5228.6000000000058</v>
      </c>
    </row>
    <row r="73" spans="1:13" x14ac:dyDescent="0.2">
      <c r="A73" s="9" t="s">
        <v>1647</v>
      </c>
      <c r="B73" s="9" t="s">
        <v>1648</v>
      </c>
      <c r="C73" s="10">
        <v>20788.86465</v>
      </c>
      <c r="D73" s="10">
        <v>14459.922399999999</v>
      </c>
      <c r="E73" s="10">
        <v>69.556094781732099</v>
      </c>
      <c r="F73" s="10">
        <v>14610.09899</v>
      </c>
      <c r="G73" s="10">
        <v>98.972104226653144</v>
      </c>
      <c r="H73" s="10">
        <v>20788.86465</v>
      </c>
      <c r="I73" s="10">
        <v>14459.922399999999</v>
      </c>
      <c r="J73" s="10">
        <v>69.556094781732099</v>
      </c>
      <c r="K73" s="10">
        <v>14610.09899</v>
      </c>
      <c r="L73" s="10">
        <v>98.972104226653144</v>
      </c>
      <c r="M73" s="10">
        <v>1447.8691499999986</v>
      </c>
    </row>
    <row r="74" spans="1:13" x14ac:dyDescent="0.2">
      <c r="A74" s="9" t="s">
        <v>1649</v>
      </c>
      <c r="B74" s="9" t="s">
        <v>1650</v>
      </c>
      <c r="C74" s="10">
        <v>922844.63729999994</v>
      </c>
      <c r="D74" s="10">
        <v>430975.71217000001</v>
      </c>
      <c r="E74" s="10">
        <v>46.700787407826446</v>
      </c>
      <c r="F74" s="10">
        <v>527312.55082</v>
      </c>
      <c r="G74" s="10">
        <v>81.730600096623746</v>
      </c>
      <c r="H74" s="10">
        <v>688983.83397000004</v>
      </c>
      <c r="I74" s="10">
        <v>299857.87891000003</v>
      </c>
      <c r="J74" s="10">
        <v>43.521758294702821</v>
      </c>
      <c r="K74" s="10">
        <v>409948.15742</v>
      </c>
      <c r="L74" s="10">
        <v>73.14531690961833</v>
      </c>
      <c r="M74" s="10">
        <v>26740.57044000004</v>
      </c>
    </row>
    <row r="75" spans="1:13" x14ac:dyDescent="0.2">
      <c r="A75" s="9" t="s">
        <v>1651</v>
      </c>
      <c r="B75" s="9" t="s">
        <v>1652</v>
      </c>
      <c r="C75" s="10">
        <v>922844.63729999994</v>
      </c>
      <c r="D75" s="10">
        <v>430975.71217000001</v>
      </c>
      <c r="E75" s="10">
        <v>46.700787407826446</v>
      </c>
      <c r="F75" s="10">
        <v>527312.55082</v>
      </c>
      <c r="G75" s="10">
        <v>81.730600096623746</v>
      </c>
      <c r="H75" s="10">
        <v>688983.83397000004</v>
      </c>
      <c r="I75" s="10">
        <v>299857.87891000003</v>
      </c>
      <c r="J75" s="10">
        <v>43.521758294702821</v>
      </c>
      <c r="K75" s="10">
        <v>409948.15742</v>
      </c>
      <c r="L75" s="10">
        <v>73.14531690961833</v>
      </c>
      <c r="M75" s="10">
        <v>26740.57044000004</v>
      </c>
    </row>
    <row r="76" spans="1:13" ht="25.5" x14ac:dyDescent="0.2">
      <c r="A76" s="9" t="s">
        <v>1653</v>
      </c>
      <c r="B76" s="9" t="s">
        <v>1654</v>
      </c>
      <c r="C76" s="10">
        <v>142030.94099999999</v>
      </c>
      <c r="D76" s="10"/>
      <c r="E76" s="10"/>
      <c r="F76" s="10"/>
      <c r="G76" s="10"/>
      <c r="H76" s="10">
        <v>4227295.8150000004</v>
      </c>
      <c r="I76" s="10">
        <v>3056138.3909999998</v>
      </c>
      <c r="J76" s="10">
        <v>72.295352034643443</v>
      </c>
      <c r="K76" s="10">
        <v>3108885.6565</v>
      </c>
      <c r="L76" s="10">
        <v>98.30333851649651</v>
      </c>
      <c r="M76" s="10">
        <v>340393.42499999981</v>
      </c>
    </row>
    <row r="77" spans="1:13" ht="25.5" x14ac:dyDescent="0.2">
      <c r="A77" s="9" t="s">
        <v>1655</v>
      </c>
      <c r="B77" s="9" t="s">
        <v>1656</v>
      </c>
      <c r="C77" s="10"/>
      <c r="D77" s="10"/>
      <c r="E77" s="10"/>
      <c r="F77" s="10"/>
      <c r="G77" s="10"/>
      <c r="H77" s="10">
        <v>3669662.9</v>
      </c>
      <c r="I77" s="10">
        <v>2752264.7910000002</v>
      </c>
      <c r="J77" s="10">
        <v>75.000480044093436</v>
      </c>
      <c r="K77" s="10">
        <v>2367163.4292000001</v>
      </c>
      <c r="L77" s="10">
        <v>116.26847377961343</v>
      </c>
      <c r="M77" s="10">
        <v>305807.19900000002</v>
      </c>
    </row>
    <row r="78" spans="1:13" x14ac:dyDescent="0.2">
      <c r="A78" s="9" t="s">
        <v>1657</v>
      </c>
      <c r="B78" s="9" t="s">
        <v>1658</v>
      </c>
      <c r="C78" s="10">
        <v>142030.94099999999</v>
      </c>
      <c r="D78" s="10"/>
      <c r="E78" s="10"/>
      <c r="F78" s="10"/>
      <c r="G78" s="10"/>
      <c r="H78" s="10">
        <v>557632.91500000004</v>
      </c>
      <c r="I78" s="10">
        <v>303873.59999999998</v>
      </c>
      <c r="J78" s="10">
        <v>54.493483405655837</v>
      </c>
      <c r="K78" s="10">
        <v>693193.27</v>
      </c>
      <c r="L78" s="10">
        <v>43.836778738489478</v>
      </c>
      <c r="M78" s="10">
        <v>34586.225999999966</v>
      </c>
    </row>
    <row r="79" spans="1:13" x14ac:dyDescent="0.2">
      <c r="A79" s="9" t="s">
        <v>1659</v>
      </c>
      <c r="B79" s="9" t="s">
        <v>1660</v>
      </c>
      <c r="C79" s="10"/>
      <c r="D79" s="10"/>
      <c r="E79" s="10"/>
      <c r="F79" s="10"/>
      <c r="G79" s="10"/>
      <c r="H79" s="10"/>
      <c r="I79" s="10"/>
      <c r="J79" s="10" t="s">
        <v>1668</v>
      </c>
      <c r="K79" s="10">
        <v>48528.957300000002</v>
      </c>
      <c r="L79" s="10" t="s">
        <v>1675</v>
      </c>
      <c r="M79" s="10"/>
    </row>
    <row r="80" spans="1:13" x14ac:dyDescent="0.2">
      <c r="A80" s="9" t="s">
        <v>1661</v>
      </c>
      <c r="B80" s="9" t="s">
        <v>1662</v>
      </c>
      <c r="C80" s="10">
        <v>51826729.881269999</v>
      </c>
      <c r="D80" s="10">
        <v>32471735.081039999</v>
      </c>
      <c r="E80" s="10">
        <v>62.654416274053148</v>
      </c>
      <c r="F80" s="10">
        <v>30065368.516550001</v>
      </c>
      <c r="G80" s="10">
        <v>108.00378203634979</v>
      </c>
      <c r="H80" s="10">
        <v>43414744.294050001</v>
      </c>
      <c r="I80" s="10">
        <v>27446779.57243</v>
      </c>
      <c r="J80" s="10">
        <v>63.219949855126956</v>
      </c>
      <c r="K80" s="10">
        <v>25432325.25206</v>
      </c>
      <c r="L80" s="10">
        <v>107.92084207953745</v>
      </c>
      <c r="M80" s="10">
        <v>3698062.8482199982</v>
      </c>
    </row>
    <row r="81" spans="1:13" x14ac:dyDescent="0.2">
      <c r="A81" s="9" t="s">
        <v>1663</v>
      </c>
      <c r="B81" s="9" t="s">
        <v>1664</v>
      </c>
      <c r="C81" s="10">
        <v>-2298773.0621099998</v>
      </c>
      <c r="D81" s="10">
        <v>2271867.9837699998</v>
      </c>
      <c r="E81" s="10" t="s">
        <v>1675</v>
      </c>
      <c r="F81" s="10">
        <v>2781809.68597</v>
      </c>
      <c r="G81" s="10">
        <v>81.668706354288702</v>
      </c>
      <c r="H81" s="10">
        <v>-1114603.0358899999</v>
      </c>
      <c r="I81" s="10">
        <v>2401309.4522099998</v>
      </c>
      <c r="J81" s="10" t="s">
        <v>1675</v>
      </c>
      <c r="K81" s="10">
        <v>2683768.3573799999</v>
      </c>
      <c r="L81" s="10">
        <v>89.475287448215255</v>
      </c>
      <c r="M81" s="10">
        <v>-111278.97930000024</v>
      </c>
    </row>
    <row r="82" spans="1:13" x14ac:dyDescent="0.2">
      <c r="A82" s="11"/>
      <c r="B82" s="12" t="s">
        <v>1665</v>
      </c>
      <c r="C82" s="13">
        <f>16054303134.16/1000</f>
        <v>16054303.134159999</v>
      </c>
      <c r="D82" s="13">
        <f>10988398904.31/1000</f>
        <v>10988398.904309999</v>
      </c>
      <c r="E82" s="13">
        <v>68.445193867861647</v>
      </c>
      <c r="F82" s="13">
        <f>10536021800.38/1000</f>
        <v>10536021.800379999</v>
      </c>
      <c r="G82" s="10">
        <v>104.29362346150124</v>
      </c>
      <c r="H82" s="13">
        <f>5849990534.03/1000</f>
        <v>5849990.5340299997</v>
      </c>
      <c r="I82" s="13">
        <f>3998312478.27/1000</f>
        <v>3998312.4782699998</v>
      </c>
      <c r="J82" s="10">
        <v>68.347332444580942</v>
      </c>
      <c r="K82" s="13">
        <f>3832396719.87/1000</f>
        <v>3832396.7198699997</v>
      </c>
      <c r="L82" s="10">
        <v>104.32929496937959</v>
      </c>
      <c r="M82" s="13">
        <v>366601.58411999978</v>
      </c>
    </row>
    <row r="83" spans="1:13" x14ac:dyDescent="0.2">
      <c r="A83" s="11"/>
      <c r="B83" s="12" t="s">
        <v>1666</v>
      </c>
      <c r="C83" s="13">
        <f>C82/C80*100</f>
        <v>30.976878477455255</v>
      </c>
      <c r="D83" s="13">
        <f t="shared" ref="D83:K83" si="0">D82/D80*100</f>
        <v>33.839888373338084</v>
      </c>
      <c r="E83" s="13"/>
      <c r="F83" s="13">
        <f t="shared" si="0"/>
        <v>35.043714147658839</v>
      </c>
      <c r="G83" s="13"/>
      <c r="H83" s="13">
        <f t="shared" si="0"/>
        <v>13.474663110780414</v>
      </c>
      <c r="I83" s="13">
        <f t="shared" si="0"/>
        <v>14.56751043494466</v>
      </c>
      <c r="J83" s="13"/>
      <c r="K83" s="13">
        <f t="shared" si="0"/>
        <v>15.06899853586757</v>
      </c>
      <c r="L83" s="13"/>
      <c r="M83" s="13">
        <v>9.9133410968517595</v>
      </c>
    </row>
    <row r="84" spans="1:13" x14ac:dyDescent="0.2">
      <c r="A84" s="11"/>
      <c r="B84" s="12"/>
      <c r="C84" s="13"/>
      <c r="D84" s="13"/>
      <c r="E84" s="13"/>
      <c r="F84" s="13"/>
      <c r="G84" s="14"/>
      <c r="H84" s="13"/>
      <c r="I84" s="13"/>
      <c r="J84" s="13"/>
      <c r="K84" s="13"/>
      <c r="L84" s="15"/>
      <c r="M84" s="10"/>
    </row>
    <row r="85" spans="1:13" x14ac:dyDescent="0.2">
      <c r="A85" s="11"/>
      <c r="B85" s="16" t="s">
        <v>1667</v>
      </c>
      <c r="C85" s="17"/>
      <c r="D85" s="17"/>
      <c r="E85" s="17" t="s">
        <v>1668</v>
      </c>
      <c r="F85" s="17"/>
      <c r="G85" s="18" t="s">
        <v>1668</v>
      </c>
      <c r="H85" s="19"/>
      <c r="I85" s="17"/>
      <c r="J85" s="19" t="s">
        <v>1668</v>
      </c>
      <c r="K85" s="17"/>
      <c r="L85" s="15"/>
      <c r="M85" s="10"/>
    </row>
    <row r="86" spans="1:13" x14ac:dyDescent="0.2">
      <c r="A86" s="11"/>
      <c r="B86" s="16" t="s">
        <v>1669</v>
      </c>
      <c r="C86" s="17"/>
      <c r="D86" s="17"/>
      <c r="E86" s="17" t="s">
        <v>1668</v>
      </c>
      <c r="F86" s="17"/>
      <c r="G86" s="18" t="s">
        <v>1668</v>
      </c>
      <c r="H86" s="17"/>
      <c r="I86" s="20">
        <f>-(0.15*20644679.56+1226236.47)</f>
        <v>-4322938.4040000001</v>
      </c>
      <c r="J86" s="17"/>
      <c r="K86" s="17"/>
      <c r="L86" s="15"/>
      <c r="M86" s="10"/>
    </row>
    <row r="87" spans="1:13" x14ac:dyDescent="0.2">
      <c r="A87" s="11"/>
      <c r="B87" s="16"/>
      <c r="C87" s="17"/>
      <c r="D87" s="17"/>
      <c r="E87" s="17" t="s">
        <v>1668</v>
      </c>
      <c r="F87" s="17"/>
      <c r="G87" s="18" t="s">
        <v>1668</v>
      </c>
      <c r="H87" s="17"/>
      <c r="I87" s="17"/>
      <c r="J87" s="19"/>
      <c r="K87" s="17"/>
      <c r="L87" s="15"/>
      <c r="M87" s="10"/>
    </row>
    <row r="88" spans="1:13" x14ac:dyDescent="0.2">
      <c r="A88" s="11"/>
      <c r="B88" s="16" t="s">
        <v>1670</v>
      </c>
      <c r="C88" s="17"/>
      <c r="D88" s="17"/>
      <c r="E88" s="17" t="s">
        <v>1668</v>
      </c>
      <c r="F88" s="17"/>
      <c r="G88" s="21"/>
      <c r="H88" s="17"/>
      <c r="I88" s="20">
        <v>12195265.300000001</v>
      </c>
      <c r="J88" s="20"/>
      <c r="K88" s="20">
        <v>15165973.9</v>
      </c>
      <c r="L88" s="15">
        <v>80.412015610814152</v>
      </c>
      <c r="M88" s="10"/>
    </row>
    <row r="89" spans="1:13" ht="38.25" x14ac:dyDescent="0.2">
      <c r="A89" s="11"/>
      <c r="B89" s="16" t="s">
        <v>1671</v>
      </c>
      <c r="C89" s="17"/>
      <c r="D89" s="17"/>
      <c r="E89" s="17" t="s">
        <v>1668</v>
      </c>
      <c r="F89" s="17"/>
      <c r="G89" s="18" t="s">
        <v>1668</v>
      </c>
      <c r="H89" s="17"/>
      <c r="I89" s="17"/>
      <c r="J89" s="19" t="s">
        <v>1668</v>
      </c>
      <c r="K89" s="17"/>
      <c r="L89" s="19" t="s">
        <v>1668</v>
      </c>
      <c r="M89" s="10"/>
    </row>
    <row r="90" spans="1:13" x14ac:dyDescent="0.2">
      <c r="A90" s="11"/>
      <c r="B90" s="16" t="s">
        <v>1672</v>
      </c>
      <c r="C90" s="17"/>
      <c r="D90" s="17"/>
      <c r="E90" s="17"/>
      <c r="F90" s="17"/>
      <c r="G90" s="21"/>
      <c r="H90" s="17">
        <f>42602015576.99/1000</f>
        <v>42602015.576990001</v>
      </c>
      <c r="I90" s="17">
        <f>26917277807.49/1000</f>
        <v>26917277.807490002</v>
      </c>
      <c r="J90" s="17">
        <v>63.183108693168109</v>
      </c>
      <c r="K90" s="17">
        <f>24866599877.19/1000</f>
        <v>24866599.877189998</v>
      </c>
      <c r="L90" s="17">
        <v>108.24671623956552</v>
      </c>
      <c r="M90" s="10">
        <v>3556278.2446500026</v>
      </c>
    </row>
    <row r="91" spans="1:13" ht="25.5" x14ac:dyDescent="0.2">
      <c r="A91" s="11"/>
      <c r="B91" s="16" t="s">
        <v>1673</v>
      </c>
      <c r="C91" s="19"/>
      <c r="D91" s="19"/>
      <c r="E91" s="19"/>
      <c r="F91" s="19"/>
      <c r="G91" s="18"/>
      <c r="H91" s="18">
        <f>H90/H80*100</f>
        <v>98.127989165258342</v>
      </c>
      <c r="I91" s="18">
        <f t="shared" ref="I91:K91" si="1">I90/I80*100</f>
        <v>98.070805489064099</v>
      </c>
      <c r="J91" s="18"/>
      <c r="K91" s="18">
        <f t="shared" si="1"/>
        <v>97.775565665887427</v>
      </c>
      <c r="L91" s="18"/>
      <c r="M91" s="18">
        <v>96.16597636683646</v>
      </c>
    </row>
    <row r="92" spans="1:13" x14ac:dyDescent="0.2">
      <c r="A92" s="11"/>
      <c r="B92" s="16" t="s">
        <v>1674</v>
      </c>
      <c r="C92" s="17"/>
      <c r="D92" s="17">
        <f>104037270.99/1000</f>
        <v>104037.27098999999</v>
      </c>
      <c r="E92" s="17"/>
      <c r="F92" s="17">
        <f>127546533.37/1000</f>
        <v>127546.53337</v>
      </c>
      <c r="G92" s="21">
        <v>81.568089889356727</v>
      </c>
      <c r="H92" s="22"/>
      <c r="I92" s="17"/>
      <c r="J92" s="17"/>
      <c r="K92" s="17"/>
      <c r="L92" s="17"/>
      <c r="M92" s="10"/>
    </row>
  </sheetData>
  <mergeCells count="4">
    <mergeCell ref="A1:A2"/>
    <mergeCell ref="B1:B2"/>
    <mergeCell ref="C1:G1"/>
    <mergeCell ref="H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abSelected="1" topLeftCell="A63" workbookViewId="0">
      <selection activeCell="L70" sqref="L70"/>
    </sheetView>
  </sheetViews>
  <sheetFormatPr defaultRowHeight="12.75" x14ac:dyDescent="0.2"/>
  <cols>
    <col min="1" max="1" width="27.140625" style="8" customWidth="1"/>
    <col min="2" max="2" width="22.28515625" style="8" bestFit="1" customWidth="1"/>
    <col min="3" max="4" width="11.42578125" style="8" bestFit="1" customWidth="1"/>
    <col min="5" max="5" width="8.5703125" style="8" bestFit="1" customWidth="1"/>
    <col min="6" max="6" width="11.42578125" style="8" bestFit="1" customWidth="1"/>
    <col min="7" max="7" width="9.140625" style="8"/>
    <col min="8" max="9" width="11.42578125" style="8" bestFit="1" customWidth="1"/>
    <col min="10" max="10" width="8.5703125" style="8" bestFit="1" customWidth="1"/>
    <col min="11" max="11" width="11.42578125" style="8" bestFit="1" customWidth="1"/>
    <col min="12" max="12" width="9.140625" style="8"/>
    <col min="13" max="13" width="11.42578125" style="8" bestFit="1" customWidth="1"/>
  </cols>
  <sheetData>
    <row r="1" spans="1:13" x14ac:dyDescent="0.2">
      <c r="A1" s="24" t="s">
        <v>1360</v>
      </c>
      <c r="B1" s="24" t="s">
        <v>1361</v>
      </c>
      <c r="C1" s="25" t="s">
        <v>79</v>
      </c>
      <c r="D1" s="25"/>
      <c r="E1" s="25"/>
      <c r="F1" s="25"/>
      <c r="G1" s="25"/>
      <c r="H1" s="26" t="s">
        <v>1362</v>
      </c>
      <c r="I1" s="26"/>
      <c r="J1" s="26"/>
      <c r="K1" s="26"/>
      <c r="L1" s="26"/>
      <c r="M1" s="26"/>
    </row>
    <row r="2" spans="1:13" ht="127.5" x14ac:dyDescent="0.2">
      <c r="A2" s="24"/>
      <c r="B2" s="24"/>
      <c r="C2" s="1" t="s">
        <v>1363</v>
      </c>
      <c r="D2" s="2" t="s">
        <v>1364</v>
      </c>
      <c r="E2" s="1" t="s">
        <v>1365</v>
      </c>
      <c r="F2" s="3" t="s">
        <v>1366</v>
      </c>
      <c r="G2" s="1" t="s">
        <v>1367</v>
      </c>
      <c r="H2" s="1" t="s">
        <v>1363</v>
      </c>
      <c r="I2" s="2" t="s">
        <v>1368</v>
      </c>
      <c r="J2" s="1" t="s">
        <v>1365</v>
      </c>
      <c r="K2" s="2" t="s">
        <v>1366</v>
      </c>
      <c r="L2" s="1" t="s">
        <v>1369</v>
      </c>
      <c r="M2" s="1" t="s">
        <v>1370</v>
      </c>
    </row>
    <row r="3" spans="1:13" x14ac:dyDescent="0.2">
      <c r="A3" s="4" t="s">
        <v>1372</v>
      </c>
      <c r="B3" s="4" t="s">
        <v>1373</v>
      </c>
      <c r="C3" s="7">
        <v>2298773.0621099998</v>
      </c>
      <c r="D3" s="7">
        <v>-2271867.9837699998</v>
      </c>
      <c r="E3" s="7" t="s">
        <v>1675</v>
      </c>
      <c r="F3" s="7">
        <v>-2781809.68597</v>
      </c>
      <c r="G3" s="7">
        <v>81.668706354288702</v>
      </c>
      <c r="H3" s="7">
        <v>1114603.0358899999</v>
      </c>
      <c r="I3" s="7">
        <v>-2401309.4522099998</v>
      </c>
      <c r="J3" s="7" t="str">
        <f>IF(H3=0," ",IF(I3/H3*100&gt;200,"свыше 200",IF(I3/H3&gt;0,I3/H3*100,"")))</f>
        <v/>
      </c>
      <c r="K3" s="7">
        <v>-2683768.3573799999</v>
      </c>
      <c r="L3" s="7">
        <v>89.475287448215255</v>
      </c>
      <c r="M3" s="7">
        <v>111278.97930000024</v>
      </c>
    </row>
    <row r="4" spans="1:13" ht="63.75" x14ac:dyDescent="0.2">
      <c r="A4" s="4" t="s">
        <v>1374</v>
      </c>
      <c r="B4" s="4" t="s">
        <v>1375</v>
      </c>
      <c r="C4" s="7">
        <v>288182.81806999998</v>
      </c>
      <c r="D4" s="7">
        <v>-895155.35961000004</v>
      </c>
      <c r="E4" s="7" t="s">
        <v>1675</v>
      </c>
      <c r="F4" s="7">
        <v>404316.85126000002</v>
      </c>
      <c r="G4" s="7" t="s">
        <v>1675</v>
      </c>
      <c r="H4" s="7">
        <v>-111633.43578</v>
      </c>
      <c r="I4" s="7">
        <v>-1262216.3774999999</v>
      </c>
      <c r="J4" s="7" t="s">
        <v>1676</v>
      </c>
      <c r="K4" s="7">
        <v>16132.04996</v>
      </c>
      <c r="L4" s="7" t="s">
        <v>1675</v>
      </c>
      <c r="M4" s="7">
        <v>532924.85212000017</v>
      </c>
    </row>
    <row r="5" spans="1:13" ht="38.25" x14ac:dyDescent="0.2">
      <c r="A5" s="4" t="s">
        <v>1376</v>
      </c>
      <c r="B5" s="4" t="s">
        <v>1377</v>
      </c>
      <c r="C5" s="7">
        <v>759003.40477000002</v>
      </c>
      <c r="D5" s="7">
        <v>-3502280.76</v>
      </c>
      <c r="E5" s="7" t="s">
        <v>1675</v>
      </c>
      <c r="F5" s="7">
        <v>-3882462.76</v>
      </c>
      <c r="G5" s="7">
        <v>90.207710324567287</v>
      </c>
      <c r="H5" s="7">
        <v>359368.78957999998</v>
      </c>
      <c r="I5" s="7">
        <v>-3174000</v>
      </c>
      <c r="J5" s="7" t="s">
        <v>1675</v>
      </c>
      <c r="K5" s="7">
        <v>-3700000</v>
      </c>
      <c r="L5" s="7">
        <v>85.78378378378379</v>
      </c>
      <c r="M5" s="7"/>
    </row>
    <row r="6" spans="1:13" ht="51" x14ac:dyDescent="0.2">
      <c r="A6" s="4" t="s">
        <v>1378</v>
      </c>
      <c r="B6" s="4" t="s">
        <v>1379</v>
      </c>
      <c r="C6" s="7">
        <v>7262994.6002799999</v>
      </c>
      <c r="D6" s="7">
        <v>1300000</v>
      </c>
      <c r="E6" s="7">
        <v>17.898953139107153</v>
      </c>
      <c r="F6" s="7">
        <v>8714173.6429399997</v>
      </c>
      <c r="G6" s="7">
        <v>14.918224644894776</v>
      </c>
      <c r="H6" s="7">
        <v>3533368.7895800001</v>
      </c>
      <c r="I6" s="7"/>
      <c r="J6" s="7" t="s">
        <v>1675</v>
      </c>
      <c r="K6" s="7">
        <v>7578173.6429399997</v>
      </c>
      <c r="L6" s="7" t="s">
        <v>1675</v>
      </c>
      <c r="M6" s="7"/>
    </row>
    <row r="7" spans="1:13" ht="63.75" x14ac:dyDescent="0.2">
      <c r="A7" s="4" t="s">
        <v>1380</v>
      </c>
      <c r="B7" s="4" t="s">
        <v>1381</v>
      </c>
      <c r="C7" s="7">
        <v>-6503991.19551</v>
      </c>
      <c r="D7" s="7">
        <v>-4802280.76</v>
      </c>
      <c r="E7" s="7">
        <v>73.835904995001101</v>
      </c>
      <c r="F7" s="7">
        <v>-12596636.402939999</v>
      </c>
      <c r="G7" s="7">
        <v>38.12351651968909</v>
      </c>
      <c r="H7" s="7">
        <v>-3174000</v>
      </c>
      <c r="I7" s="7">
        <v>-3174000</v>
      </c>
      <c r="J7" s="7">
        <v>100</v>
      </c>
      <c r="K7" s="7">
        <v>-11278173.64294</v>
      </c>
      <c r="L7" s="7">
        <v>28.142854512502435</v>
      </c>
      <c r="M7" s="7"/>
    </row>
    <row r="8" spans="1:13" ht="76.5" x14ac:dyDescent="0.2">
      <c r="A8" s="4" t="s">
        <v>1382</v>
      </c>
      <c r="B8" s="4" t="s">
        <v>1383</v>
      </c>
      <c r="C8" s="7">
        <v>3533368.7895800001</v>
      </c>
      <c r="D8" s="7"/>
      <c r="E8" s="7" t="s">
        <v>1675</v>
      </c>
      <c r="F8" s="7">
        <v>7578173.6429399997</v>
      </c>
      <c r="G8" s="7" t="s">
        <v>1675</v>
      </c>
      <c r="H8" s="7">
        <v>3533368.7895800001</v>
      </c>
      <c r="I8" s="7"/>
      <c r="J8" s="7" t="s">
        <v>1675</v>
      </c>
      <c r="K8" s="7">
        <v>7578173.6429399997</v>
      </c>
      <c r="L8" s="7" t="s">
        <v>1675</v>
      </c>
      <c r="M8" s="7"/>
    </row>
    <row r="9" spans="1:13" ht="76.5" x14ac:dyDescent="0.2">
      <c r="A9" s="4" t="s">
        <v>1384</v>
      </c>
      <c r="B9" s="4" t="s">
        <v>1385</v>
      </c>
      <c r="C9" s="7">
        <v>-3174000</v>
      </c>
      <c r="D9" s="7">
        <v>-3174000</v>
      </c>
      <c r="E9" s="7">
        <v>100</v>
      </c>
      <c r="F9" s="7">
        <v>-11278173.64294</v>
      </c>
      <c r="G9" s="7">
        <v>28.142854512502435</v>
      </c>
      <c r="H9" s="7">
        <v>-3174000</v>
      </c>
      <c r="I9" s="7">
        <v>-3174000</v>
      </c>
      <c r="J9" s="7">
        <v>100</v>
      </c>
      <c r="K9" s="7">
        <v>-11278173.64294</v>
      </c>
      <c r="L9" s="7">
        <v>28.142854512502435</v>
      </c>
      <c r="M9" s="7"/>
    </row>
    <row r="10" spans="1:13" ht="63.75" x14ac:dyDescent="0.2">
      <c r="A10" s="4" t="s">
        <v>1386</v>
      </c>
      <c r="B10" s="4" t="s">
        <v>1387</v>
      </c>
      <c r="C10" s="7">
        <v>3694661.7209700001</v>
      </c>
      <c r="D10" s="7">
        <v>1300000</v>
      </c>
      <c r="E10" s="7">
        <v>35.185900582494916</v>
      </c>
      <c r="F10" s="7">
        <v>1136000</v>
      </c>
      <c r="G10" s="7">
        <v>114.43661971830986</v>
      </c>
      <c r="H10" s="7"/>
      <c r="I10" s="7"/>
      <c r="J10" s="7"/>
      <c r="K10" s="7"/>
      <c r="L10" s="7"/>
      <c r="M10" s="7"/>
    </row>
    <row r="11" spans="1:13" ht="63.75" x14ac:dyDescent="0.2">
      <c r="A11" s="4" t="s">
        <v>1388</v>
      </c>
      <c r="B11" s="4" t="s">
        <v>1389</v>
      </c>
      <c r="C11" s="7">
        <v>-3304848</v>
      </c>
      <c r="D11" s="7">
        <v>-1612000</v>
      </c>
      <c r="E11" s="7">
        <v>48.776827254990245</v>
      </c>
      <c r="F11" s="7">
        <v>-1303940</v>
      </c>
      <c r="G11" s="7">
        <v>123.62532018344403</v>
      </c>
      <c r="H11" s="7"/>
      <c r="I11" s="7"/>
      <c r="J11" s="7"/>
      <c r="K11" s="7"/>
      <c r="L11" s="7"/>
      <c r="M11" s="7"/>
    </row>
    <row r="12" spans="1:13" ht="76.5" x14ac:dyDescent="0.2">
      <c r="A12" s="4" t="s">
        <v>1390</v>
      </c>
      <c r="B12" s="4" t="s">
        <v>1391</v>
      </c>
      <c r="C12" s="7">
        <v>24214.08973</v>
      </c>
      <c r="D12" s="7"/>
      <c r="E12" s="7" t="s">
        <v>1675</v>
      </c>
      <c r="F12" s="7"/>
      <c r="G12" s="7" t="s">
        <v>1668</v>
      </c>
      <c r="H12" s="7"/>
      <c r="I12" s="7"/>
      <c r="J12" s="7"/>
      <c r="K12" s="7"/>
      <c r="L12" s="7"/>
      <c r="M12" s="7"/>
    </row>
    <row r="13" spans="1:13" ht="63.75" x14ac:dyDescent="0.2">
      <c r="A13" s="4" t="s">
        <v>1392</v>
      </c>
      <c r="B13" s="4" t="s">
        <v>1393</v>
      </c>
      <c r="C13" s="7">
        <v>-21125.814839999999</v>
      </c>
      <c r="D13" s="7">
        <v>-13000</v>
      </c>
      <c r="E13" s="7">
        <v>61.536087949542974</v>
      </c>
      <c r="F13" s="7">
        <v>-11250</v>
      </c>
      <c r="G13" s="7">
        <v>115.55555555555554</v>
      </c>
      <c r="H13" s="7"/>
      <c r="I13" s="7"/>
      <c r="J13" s="7"/>
      <c r="K13" s="7"/>
      <c r="L13" s="7"/>
      <c r="M13" s="7"/>
    </row>
    <row r="14" spans="1:13" ht="63.75" x14ac:dyDescent="0.2">
      <c r="A14" s="4" t="s">
        <v>1394</v>
      </c>
      <c r="B14" s="4" t="s">
        <v>1395</v>
      </c>
      <c r="C14" s="7">
        <v>150</v>
      </c>
      <c r="D14" s="7"/>
      <c r="E14" s="7" t="s">
        <v>1675</v>
      </c>
      <c r="F14" s="7"/>
      <c r="G14" s="7" t="s">
        <v>1668</v>
      </c>
      <c r="H14" s="7"/>
      <c r="I14" s="7"/>
      <c r="J14" s="7"/>
      <c r="K14" s="7"/>
      <c r="L14" s="7"/>
      <c r="M14" s="7"/>
    </row>
    <row r="15" spans="1:13" ht="63.75" x14ac:dyDescent="0.2">
      <c r="A15" s="4" t="s">
        <v>1396</v>
      </c>
      <c r="B15" s="4" t="s">
        <v>1397</v>
      </c>
      <c r="C15" s="7">
        <v>-17.380669999999999</v>
      </c>
      <c r="D15" s="7"/>
      <c r="E15" s="7" t="s">
        <v>1675</v>
      </c>
      <c r="F15" s="7"/>
      <c r="G15" s="7" t="s">
        <v>1668</v>
      </c>
      <c r="H15" s="7"/>
      <c r="I15" s="7"/>
      <c r="J15" s="7"/>
      <c r="K15" s="7"/>
      <c r="L15" s="7"/>
      <c r="M15" s="7"/>
    </row>
    <row r="16" spans="1:13" ht="63.75" x14ac:dyDescent="0.2">
      <c r="A16" s="4" t="s">
        <v>1398</v>
      </c>
      <c r="B16" s="4" t="s">
        <v>1399</v>
      </c>
      <c r="C16" s="7">
        <v>10600</v>
      </c>
      <c r="D16" s="7"/>
      <c r="E16" s="7" t="s">
        <v>1675</v>
      </c>
      <c r="F16" s="7"/>
      <c r="G16" s="7" t="s">
        <v>1668</v>
      </c>
      <c r="H16" s="7"/>
      <c r="I16" s="7"/>
      <c r="J16" s="7"/>
      <c r="K16" s="7"/>
      <c r="L16" s="7"/>
      <c r="M16" s="7"/>
    </row>
    <row r="17" spans="1:13" ht="63.75" x14ac:dyDescent="0.2">
      <c r="A17" s="4" t="s">
        <v>1400</v>
      </c>
      <c r="B17" s="4" t="s">
        <v>1401</v>
      </c>
      <c r="C17" s="7">
        <v>-4000</v>
      </c>
      <c r="D17" s="7">
        <v>-3280.76</v>
      </c>
      <c r="E17" s="7">
        <v>82.019000000000005</v>
      </c>
      <c r="F17" s="7">
        <v>-3272.76</v>
      </c>
      <c r="G17" s="7">
        <v>100.24444200002445</v>
      </c>
      <c r="H17" s="7"/>
      <c r="I17" s="7"/>
      <c r="J17" s="7"/>
      <c r="K17" s="7"/>
      <c r="L17" s="7"/>
      <c r="M17" s="7"/>
    </row>
    <row r="18" spans="1:13" ht="51" x14ac:dyDescent="0.2">
      <c r="A18" s="4" t="s">
        <v>1402</v>
      </c>
      <c r="B18" s="4" t="s">
        <v>1403</v>
      </c>
      <c r="C18" s="7">
        <v>-430674.9</v>
      </c>
      <c r="D18" s="7">
        <v>357000</v>
      </c>
      <c r="E18" s="7" t="s">
        <v>1675</v>
      </c>
      <c r="F18" s="7">
        <v>2310000</v>
      </c>
      <c r="G18" s="7">
        <v>15.454545454545453</v>
      </c>
      <c r="H18" s="7">
        <v>-430674.9</v>
      </c>
      <c r="I18" s="7"/>
      <c r="J18" s="7" t="s">
        <v>1675</v>
      </c>
      <c r="K18" s="7">
        <v>2100000</v>
      </c>
      <c r="L18" s="7" t="s">
        <v>1675</v>
      </c>
      <c r="M18" s="7"/>
    </row>
    <row r="19" spans="1:13" ht="76.5" x14ac:dyDescent="0.2">
      <c r="A19" s="4" t="s">
        <v>1404</v>
      </c>
      <c r="B19" s="4" t="s">
        <v>1405</v>
      </c>
      <c r="C19" s="7">
        <v>-430674.9</v>
      </c>
      <c r="D19" s="7">
        <v>357000</v>
      </c>
      <c r="E19" s="7" t="s">
        <v>1675</v>
      </c>
      <c r="F19" s="7">
        <v>2310000</v>
      </c>
      <c r="G19" s="7">
        <v>15.454545454545453</v>
      </c>
      <c r="H19" s="7">
        <v>-430674.9</v>
      </c>
      <c r="I19" s="7"/>
      <c r="J19" s="7" t="s">
        <v>1675</v>
      </c>
      <c r="K19" s="7">
        <v>2100000</v>
      </c>
      <c r="L19" s="7" t="s">
        <v>1675</v>
      </c>
      <c r="M19" s="7"/>
    </row>
    <row r="20" spans="1:13" ht="76.5" x14ac:dyDescent="0.2">
      <c r="A20" s="4" t="s">
        <v>1406</v>
      </c>
      <c r="B20" s="4" t="s">
        <v>1407</v>
      </c>
      <c r="C20" s="7">
        <v>3410309.8</v>
      </c>
      <c r="D20" s="7">
        <v>771000</v>
      </c>
      <c r="E20" s="7">
        <v>22.607916735306571</v>
      </c>
      <c r="F20" s="7">
        <v>2728000</v>
      </c>
      <c r="G20" s="7">
        <v>28.262463343108507</v>
      </c>
      <c r="H20" s="7">
        <v>2600000</v>
      </c>
      <c r="I20" s="7"/>
      <c r="J20" s="7" t="s">
        <v>1675</v>
      </c>
      <c r="K20" s="7">
        <v>2100000</v>
      </c>
      <c r="L20" s="7" t="s">
        <v>1675</v>
      </c>
      <c r="M20" s="7"/>
    </row>
    <row r="21" spans="1:13" ht="89.25" x14ac:dyDescent="0.2">
      <c r="A21" s="4" t="s">
        <v>1408</v>
      </c>
      <c r="B21" s="4" t="s">
        <v>1409</v>
      </c>
      <c r="C21" s="7">
        <v>-3840984.7</v>
      </c>
      <c r="D21" s="7">
        <v>-414000</v>
      </c>
      <c r="E21" s="7">
        <v>10.778486048121982</v>
      </c>
      <c r="F21" s="7">
        <v>-418000</v>
      </c>
      <c r="G21" s="7">
        <v>99.043062200956939</v>
      </c>
      <c r="H21" s="7">
        <v>-3030674.9</v>
      </c>
      <c r="I21" s="7"/>
      <c r="J21" s="7" t="s">
        <v>1675</v>
      </c>
      <c r="K21" s="7"/>
      <c r="L21" s="7" t="s">
        <v>1668</v>
      </c>
      <c r="M21" s="7"/>
    </row>
    <row r="22" spans="1:13" ht="102" x14ac:dyDescent="0.2">
      <c r="A22" s="4" t="s">
        <v>1410</v>
      </c>
      <c r="B22" s="4" t="s">
        <v>1411</v>
      </c>
      <c r="C22" s="7">
        <v>2600000</v>
      </c>
      <c r="D22" s="7"/>
      <c r="E22" s="7" t="s">
        <v>1675</v>
      </c>
      <c r="F22" s="7">
        <v>2100000</v>
      </c>
      <c r="G22" s="7" t="s">
        <v>1675</v>
      </c>
      <c r="H22" s="7">
        <v>2600000</v>
      </c>
      <c r="I22" s="7"/>
      <c r="J22" s="7" t="s">
        <v>1675</v>
      </c>
      <c r="K22" s="7">
        <v>2100000</v>
      </c>
      <c r="L22" s="7" t="s">
        <v>1675</v>
      </c>
      <c r="M22" s="7"/>
    </row>
    <row r="23" spans="1:13" ht="102" x14ac:dyDescent="0.2">
      <c r="A23" s="4" t="s">
        <v>1412</v>
      </c>
      <c r="B23" s="4" t="s">
        <v>1413</v>
      </c>
      <c r="C23" s="7">
        <v>-3030674.9</v>
      </c>
      <c r="D23" s="7"/>
      <c r="E23" s="7" t="s">
        <v>1675</v>
      </c>
      <c r="F23" s="7"/>
      <c r="G23" s="7" t="s">
        <v>1668</v>
      </c>
      <c r="H23" s="7">
        <v>-3030674.9</v>
      </c>
      <c r="I23" s="7"/>
      <c r="J23" s="7" t="s">
        <v>1675</v>
      </c>
      <c r="K23" s="7"/>
      <c r="L23" s="7" t="s">
        <v>1668</v>
      </c>
      <c r="M23" s="7"/>
    </row>
    <row r="24" spans="1:13" ht="89.25" x14ac:dyDescent="0.2">
      <c r="A24" s="4" t="s">
        <v>1414</v>
      </c>
      <c r="B24" s="4" t="s">
        <v>1415</v>
      </c>
      <c r="C24" s="7">
        <v>771000</v>
      </c>
      <c r="D24" s="7">
        <v>771000</v>
      </c>
      <c r="E24" s="7">
        <v>100</v>
      </c>
      <c r="F24" s="7">
        <v>628000</v>
      </c>
      <c r="G24" s="7">
        <v>122.77070063694266</v>
      </c>
      <c r="H24" s="7"/>
      <c r="I24" s="7"/>
      <c r="J24" s="7" t="s">
        <v>1668</v>
      </c>
      <c r="K24" s="7"/>
      <c r="L24" s="7" t="s">
        <v>1668</v>
      </c>
      <c r="M24" s="7"/>
    </row>
    <row r="25" spans="1:13" ht="89.25" x14ac:dyDescent="0.2">
      <c r="A25" s="4" t="s">
        <v>1416</v>
      </c>
      <c r="B25" s="4" t="s">
        <v>1417</v>
      </c>
      <c r="C25" s="7"/>
      <c r="D25" s="7"/>
      <c r="E25" s="7" t="s">
        <v>1668</v>
      </c>
      <c r="F25" s="7">
        <v>-418000</v>
      </c>
      <c r="G25" s="7" t="s">
        <v>1675</v>
      </c>
      <c r="H25" s="7"/>
      <c r="I25" s="7"/>
      <c r="J25" s="7" t="s">
        <v>1668</v>
      </c>
      <c r="K25" s="7"/>
      <c r="L25" s="7" t="s">
        <v>1668</v>
      </c>
      <c r="M25" s="7"/>
    </row>
    <row r="26" spans="1:13" ht="89.25" x14ac:dyDescent="0.2">
      <c r="A26" s="4" t="s">
        <v>1416</v>
      </c>
      <c r="B26" s="4" t="s">
        <v>1418</v>
      </c>
      <c r="C26" s="7">
        <v>-771000</v>
      </c>
      <c r="D26" s="7">
        <v>-414000</v>
      </c>
      <c r="E26" s="7">
        <v>53.696498054474709</v>
      </c>
      <c r="F26" s="7"/>
      <c r="G26" s="7" t="s">
        <v>1668</v>
      </c>
      <c r="H26" s="7"/>
      <c r="I26" s="7"/>
      <c r="J26" s="7" t="s">
        <v>1668</v>
      </c>
      <c r="K26" s="7"/>
      <c r="L26" s="7" t="s">
        <v>1668</v>
      </c>
      <c r="M26" s="7"/>
    </row>
    <row r="27" spans="1:13" ht="102" x14ac:dyDescent="0.2">
      <c r="A27" s="4" t="s">
        <v>1419</v>
      </c>
      <c r="B27" s="4" t="s">
        <v>1420</v>
      </c>
      <c r="C27" s="7">
        <v>31627.9</v>
      </c>
      <c r="D27" s="7"/>
      <c r="E27" s="7" t="s">
        <v>1675</v>
      </c>
      <c r="F27" s="7"/>
      <c r="G27" s="7" t="s">
        <v>1668</v>
      </c>
      <c r="H27" s="7"/>
      <c r="I27" s="7"/>
      <c r="J27" s="7" t="s">
        <v>1668</v>
      </c>
      <c r="K27" s="7"/>
      <c r="L27" s="7" t="s">
        <v>1668</v>
      </c>
      <c r="M27" s="7"/>
    </row>
    <row r="28" spans="1:13" ht="89.25" x14ac:dyDescent="0.2">
      <c r="A28" s="4" t="s">
        <v>1421</v>
      </c>
      <c r="B28" s="4" t="s">
        <v>1422</v>
      </c>
      <c r="C28" s="7">
        <v>-31627.9</v>
      </c>
      <c r="D28" s="7"/>
      <c r="E28" s="7" t="s">
        <v>1675</v>
      </c>
      <c r="F28" s="7"/>
      <c r="G28" s="7" t="s">
        <v>1668</v>
      </c>
      <c r="H28" s="7"/>
      <c r="I28" s="7"/>
      <c r="J28" s="7" t="s">
        <v>1668</v>
      </c>
      <c r="K28" s="7"/>
      <c r="L28" s="7" t="s">
        <v>1668</v>
      </c>
      <c r="M28" s="7"/>
    </row>
    <row r="29" spans="1:13" ht="89.25" x14ac:dyDescent="0.2">
      <c r="A29" s="4" t="s">
        <v>1423</v>
      </c>
      <c r="B29" s="4" t="s">
        <v>1424</v>
      </c>
      <c r="C29" s="7">
        <v>7681.9</v>
      </c>
      <c r="D29" s="7"/>
      <c r="E29" s="7"/>
      <c r="F29" s="7"/>
      <c r="G29" s="7"/>
      <c r="H29" s="7"/>
      <c r="I29" s="7"/>
      <c r="J29" s="7"/>
      <c r="K29" s="7"/>
      <c r="L29" s="7"/>
      <c r="M29" s="7"/>
    </row>
    <row r="30" spans="1:13" ht="89.25" x14ac:dyDescent="0.2">
      <c r="A30" s="4" t="s">
        <v>1425</v>
      </c>
      <c r="B30" s="4" t="s">
        <v>1426</v>
      </c>
      <c r="C30" s="7">
        <v>-7681.9</v>
      </c>
      <c r="D30" s="7"/>
      <c r="E30" s="7"/>
      <c r="F30" s="7"/>
      <c r="G30" s="7"/>
      <c r="H30" s="7"/>
      <c r="I30" s="7"/>
      <c r="J30" s="7"/>
      <c r="K30" s="7"/>
      <c r="L30" s="7"/>
      <c r="M30" s="7"/>
    </row>
    <row r="31" spans="1:13" ht="51" x14ac:dyDescent="0.2">
      <c r="A31" s="4" t="s">
        <v>1427</v>
      </c>
      <c r="B31" s="4" t="s">
        <v>1428</v>
      </c>
      <c r="C31" s="7">
        <v>-40145.686699999998</v>
      </c>
      <c r="D31" s="7">
        <v>2250125.4003900001</v>
      </c>
      <c r="E31" s="7" t="s">
        <v>1675</v>
      </c>
      <c r="F31" s="7">
        <v>1976779.6112599999</v>
      </c>
      <c r="G31" s="7">
        <v>113.82783328869775</v>
      </c>
      <c r="H31" s="7">
        <v>-40327.325360000003</v>
      </c>
      <c r="I31" s="7">
        <v>1911783.6225000001</v>
      </c>
      <c r="J31" s="7" t="s">
        <v>1675</v>
      </c>
      <c r="K31" s="7">
        <v>1616132.04996</v>
      </c>
      <c r="L31" s="7">
        <v>118.29377571884163</v>
      </c>
      <c r="M31" s="7">
        <v>532924.85212000017</v>
      </c>
    </row>
    <row r="32" spans="1:13" ht="76.5" x14ac:dyDescent="0.2">
      <c r="A32" s="4" t="s">
        <v>1429</v>
      </c>
      <c r="B32" s="4" t="s">
        <v>1430</v>
      </c>
      <c r="C32" s="7"/>
      <c r="D32" s="7">
        <v>9500</v>
      </c>
      <c r="E32" s="7" t="s">
        <v>1668</v>
      </c>
      <c r="F32" s="7"/>
      <c r="G32" s="7"/>
      <c r="H32" s="7"/>
      <c r="I32" s="7"/>
      <c r="J32" s="7"/>
      <c r="K32" s="7"/>
      <c r="L32" s="7"/>
      <c r="M32" s="7"/>
    </row>
    <row r="33" spans="1:13" ht="89.25" x14ac:dyDescent="0.2">
      <c r="A33" s="4" t="s">
        <v>1431</v>
      </c>
      <c r="B33" s="4" t="s">
        <v>1432</v>
      </c>
      <c r="C33" s="7"/>
      <c r="D33" s="7">
        <v>9500</v>
      </c>
      <c r="E33" s="7" t="s">
        <v>1668</v>
      </c>
      <c r="F33" s="7"/>
      <c r="G33" s="7"/>
      <c r="H33" s="7"/>
      <c r="I33" s="7"/>
      <c r="J33" s="7"/>
      <c r="K33" s="7"/>
      <c r="L33" s="7"/>
      <c r="M33" s="7"/>
    </row>
    <row r="34" spans="1:13" ht="76.5" x14ac:dyDescent="0.2">
      <c r="A34" s="4" t="s">
        <v>1433</v>
      </c>
      <c r="B34" s="4" t="s">
        <v>1434</v>
      </c>
      <c r="C34" s="7"/>
      <c r="D34" s="7">
        <v>9500</v>
      </c>
      <c r="E34" s="7" t="s">
        <v>1668</v>
      </c>
      <c r="F34" s="7"/>
      <c r="G34" s="7"/>
      <c r="H34" s="7"/>
      <c r="I34" s="7"/>
      <c r="J34" s="7"/>
      <c r="K34" s="7"/>
      <c r="L34" s="7"/>
      <c r="M34" s="7"/>
    </row>
    <row r="35" spans="1:13" ht="51" x14ac:dyDescent="0.2">
      <c r="A35" s="4" t="s">
        <v>1435</v>
      </c>
      <c r="B35" s="4" t="s">
        <v>1436</v>
      </c>
      <c r="C35" s="7">
        <v>-40145.686699999998</v>
      </c>
      <c r="D35" s="7">
        <v>6708.8819700000004</v>
      </c>
      <c r="E35" s="7" t="s">
        <v>1675</v>
      </c>
      <c r="F35" s="7">
        <v>5757.1136900000001</v>
      </c>
      <c r="G35" s="7">
        <v>116.53203899122585</v>
      </c>
      <c r="H35" s="7">
        <v>-40327.325360000003</v>
      </c>
      <c r="I35" s="7">
        <v>4308.8819700000004</v>
      </c>
      <c r="J35" s="7" t="s">
        <v>1675</v>
      </c>
      <c r="K35" s="7">
        <v>-10133.571239999999</v>
      </c>
      <c r="L35" s="7" t="s">
        <v>1675</v>
      </c>
      <c r="M35" s="7">
        <v>745.43133000000034</v>
      </c>
    </row>
    <row r="36" spans="1:13" ht="51" x14ac:dyDescent="0.2">
      <c r="A36" s="4" t="s">
        <v>1437</v>
      </c>
      <c r="B36" s="4" t="s">
        <v>1438</v>
      </c>
      <c r="C36" s="7">
        <v>-77900</v>
      </c>
      <c r="D36" s="7"/>
      <c r="E36" s="7" t="s">
        <v>1675</v>
      </c>
      <c r="F36" s="7"/>
      <c r="G36" s="7" t="s">
        <v>1668</v>
      </c>
      <c r="H36" s="7">
        <v>-100000</v>
      </c>
      <c r="I36" s="7">
        <v>-32400</v>
      </c>
      <c r="J36" s="7">
        <v>32.4</v>
      </c>
      <c r="K36" s="7">
        <v>-22900</v>
      </c>
      <c r="L36" s="7">
        <v>141.48471615720524</v>
      </c>
      <c r="M36" s="7"/>
    </row>
    <row r="37" spans="1:13" ht="63.75" x14ac:dyDescent="0.2">
      <c r="A37" s="4" t="s">
        <v>1439</v>
      </c>
      <c r="B37" s="4" t="s">
        <v>1440</v>
      </c>
      <c r="C37" s="7">
        <v>37754.313300000002</v>
      </c>
      <c r="D37" s="7">
        <v>6708.8819700000004</v>
      </c>
      <c r="E37" s="7">
        <v>17.76984239308095</v>
      </c>
      <c r="F37" s="7">
        <v>5757.1136900000001</v>
      </c>
      <c r="G37" s="7">
        <v>116.53203899122585</v>
      </c>
      <c r="H37" s="7">
        <v>59672.674639999997</v>
      </c>
      <c r="I37" s="7">
        <v>36708.881970000002</v>
      </c>
      <c r="J37" s="7">
        <v>61.517071576666304</v>
      </c>
      <c r="K37" s="7">
        <v>12766.428760000001</v>
      </c>
      <c r="L37" s="7" t="str">
        <f t="shared" ref="L4:L60" si="0">IF(K37=0," ",IF(I37/K37*100&gt;200,"свыше 200",IF(I37/K37&gt;0,I37/K37*100,"")))</f>
        <v>свыше 200</v>
      </c>
      <c r="M37" s="7">
        <v>745.43132999999943</v>
      </c>
    </row>
    <row r="38" spans="1:13" ht="76.5" x14ac:dyDescent="0.2">
      <c r="A38" s="4" t="s">
        <v>1441</v>
      </c>
      <c r="B38" s="4" t="s">
        <v>1442</v>
      </c>
      <c r="C38" s="7"/>
      <c r="D38" s="7"/>
      <c r="E38" s="7" t="s">
        <v>1668</v>
      </c>
      <c r="F38" s="7">
        <v>5757.1136900000001</v>
      </c>
      <c r="G38" s="7" t="s">
        <v>1675</v>
      </c>
      <c r="H38" s="7"/>
      <c r="I38" s="7"/>
      <c r="J38" s="7" t="s">
        <v>1668</v>
      </c>
      <c r="K38" s="7">
        <v>5757.1136900000001</v>
      </c>
      <c r="L38" s="7" t="str">
        <f t="shared" si="0"/>
        <v/>
      </c>
      <c r="M38" s="7"/>
    </row>
    <row r="39" spans="1:13" ht="76.5" x14ac:dyDescent="0.2">
      <c r="A39" s="4" t="s">
        <v>1441</v>
      </c>
      <c r="B39" s="4" t="s">
        <v>1443</v>
      </c>
      <c r="C39" s="7">
        <v>7454.3132999999998</v>
      </c>
      <c r="D39" s="7">
        <v>6708.8819700000004</v>
      </c>
      <c r="E39" s="7">
        <v>90</v>
      </c>
      <c r="F39" s="7"/>
      <c r="G39" s="7" t="s">
        <v>1668</v>
      </c>
      <c r="H39" s="7">
        <v>7454.3132999999998</v>
      </c>
      <c r="I39" s="7">
        <v>6708.8819700000004</v>
      </c>
      <c r="J39" s="7">
        <v>90</v>
      </c>
      <c r="K39" s="7"/>
      <c r="L39" s="7" t="str">
        <f t="shared" si="0"/>
        <v xml:space="preserve"> </v>
      </c>
      <c r="M39" s="7">
        <v>745.43133000000034</v>
      </c>
    </row>
    <row r="40" spans="1:13" ht="102" x14ac:dyDescent="0.2">
      <c r="A40" s="4" t="s">
        <v>1444</v>
      </c>
      <c r="B40" s="4" t="s">
        <v>1445</v>
      </c>
      <c r="C40" s="7">
        <v>7454.3132999999998</v>
      </c>
      <c r="D40" s="7">
        <v>6708.8819700000004</v>
      </c>
      <c r="E40" s="7">
        <v>90</v>
      </c>
      <c r="F40" s="7">
        <v>5757.1136900000001</v>
      </c>
      <c r="G40" s="7">
        <v>116.53203899122585</v>
      </c>
      <c r="H40" s="7">
        <v>7454.3132999999998</v>
      </c>
      <c r="I40" s="7">
        <v>6708.8819700000004</v>
      </c>
      <c r="J40" s="7">
        <v>90</v>
      </c>
      <c r="K40" s="7">
        <v>5757.1136900000001</v>
      </c>
      <c r="L40" s="7">
        <v>116.53203899122585</v>
      </c>
      <c r="M40" s="7">
        <v>745.43133000000034</v>
      </c>
    </row>
    <row r="41" spans="1:13" ht="89.25" x14ac:dyDescent="0.2">
      <c r="A41" s="4" t="s">
        <v>1446</v>
      </c>
      <c r="B41" s="4" t="s">
        <v>1447</v>
      </c>
      <c r="C41" s="7">
        <v>-77900</v>
      </c>
      <c r="D41" s="7"/>
      <c r="E41" s="7"/>
      <c r="F41" s="7"/>
      <c r="G41" s="7"/>
      <c r="H41" s="7">
        <v>-100000</v>
      </c>
      <c r="I41" s="7">
        <v>-32400</v>
      </c>
      <c r="J41" s="7">
        <v>32.4</v>
      </c>
      <c r="K41" s="7">
        <v>-22900</v>
      </c>
      <c r="L41" s="7">
        <v>141.48471615720524</v>
      </c>
      <c r="M41" s="7"/>
    </row>
    <row r="42" spans="1:13" ht="89.25" x14ac:dyDescent="0.2">
      <c r="A42" s="4" t="s">
        <v>1448</v>
      </c>
      <c r="B42" s="4" t="s">
        <v>1449</v>
      </c>
      <c r="C42" s="7"/>
      <c r="D42" s="7"/>
      <c r="E42" s="7"/>
      <c r="F42" s="7"/>
      <c r="G42" s="7"/>
      <c r="H42" s="7"/>
      <c r="I42" s="7"/>
      <c r="J42" s="7"/>
      <c r="K42" s="7">
        <v>7009.3150699999997</v>
      </c>
      <c r="L42" s="7" t="s">
        <v>1675</v>
      </c>
      <c r="M42" s="7"/>
    </row>
    <row r="43" spans="1:13" ht="89.25" x14ac:dyDescent="0.2">
      <c r="A43" s="4" t="s">
        <v>1448</v>
      </c>
      <c r="B43" s="4" t="s">
        <v>1450</v>
      </c>
      <c r="C43" s="7">
        <v>30300</v>
      </c>
      <c r="D43" s="7"/>
      <c r="E43" s="7"/>
      <c r="F43" s="7"/>
      <c r="G43" s="7"/>
      <c r="H43" s="7">
        <v>52218.361340000003</v>
      </c>
      <c r="I43" s="7">
        <v>30000</v>
      </c>
      <c r="J43" s="7">
        <v>57.451055969884635</v>
      </c>
      <c r="K43" s="7"/>
      <c r="L43" s="7" t="s">
        <v>1668</v>
      </c>
      <c r="M43" s="7"/>
    </row>
    <row r="44" spans="1:13" ht="114.75" x14ac:dyDescent="0.2">
      <c r="A44" s="4" t="s">
        <v>1451</v>
      </c>
      <c r="B44" s="4" t="s">
        <v>1452</v>
      </c>
      <c r="C44" s="7">
        <v>-67600</v>
      </c>
      <c r="D44" s="7"/>
      <c r="E44" s="7"/>
      <c r="F44" s="7"/>
      <c r="G44" s="7"/>
      <c r="H44" s="7">
        <v>-100000</v>
      </c>
      <c r="I44" s="7">
        <v>-32400</v>
      </c>
      <c r="J44" s="7">
        <v>32.4</v>
      </c>
      <c r="K44" s="7">
        <v>-22900</v>
      </c>
      <c r="L44" s="7">
        <v>141.48471615720524</v>
      </c>
      <c r="M44" s="7"/>
    </row>
    <row r="45" spans="1:13" ht="114.75" x14ac:dyDescent="0.2">
      <c r="A45" s="4" t="s">
        <v>1453</v>
      </c>
      <c r="B45" s="4" t="s">
        <v>1454</v>
      </c>
      <c r="C45" s="7">
        <v>20000</v>
      </c>
      <c r="D45" s="7"/>
      <c r="E45" s="7"/>
      <c r="F45" s="7"/>
      <c r="G45" s="7"/>
      <c r="H45" s="7">
        <v>52218.361340000003</v>
      </c>
      <c r="I45" s="7">
        <v>30000</v>
      </c>
      <c r="J45" s="7">
        <v>57.451055969884635</v>
      </c>
      <c r="K45" s="7">
        <v>7009.3150699999997</v>
      </c>
      <c r="L45" s="7" t="s">
        <v>1676</v>
      </c>
      <c r="M45" s="7"/>
    </row>
    <row r="46" spans="1:13" ht="114.75" x14ac:dyDescent="0.2">
      <c r="A46" s="4" t="s">
        <v>1455</v>
      </c>
      <c r="B46" s="4" t="s">
        <v>1456</v>
      </c>
      <c r="C46" s="7">
        <v>-10300</v>
      </c>
      <c r="D46" s="7"/>
      <c r="E46" s="7"/>
      <c r="F46" s="7"/>
      <c r="G46" s="7"/>
      <c r="H46" s="7"/>
      <c r="I46" s="7"/>
      <c r="J46" s="7"/>
      <c r="K46" s="7"/>
      <c r="L46" s="7"/>
      <c r="M46" s="7"/>
    </row>
    <row r="47" spans="1:13" ht="114.75" x14ac:dyDescent="0.2">
      <c r="A47" s="4" t="s">
        <v>1457</v>
      </c>
      <c r="B47" s="4" t="s">
        <v>1458</v>
      </c>
      <c r="C47" s="7">
        <v>10300</v>
      </c>
      <c r="D47" s="7"/>
      <c r="E47" s="7"/>
      <c r="F47" s="7"/>
      <c r="G47" s="7"/>
      <c r="H47" s="7"/>
      <c r="I47" s="7"/>
      <c r="J47" s="7"/>
      <c r="K47" s="7"/>
      <c r="L47" s="7"/>
      <c r="M47" s="7"/>
    </row>
    <row r="48" spans="1:13" ht="38.25" x14ac:dyDescent="0.2">
      <c r="A48" s="4" t="s">
        <v>1459</v>
      </c>
      <c r="B48" s="4" t="s">
        <v>1460</v>
      </c>
      <c r="C48" s="7"/>
      <c r="D48" s="7">
        <v>2233916.5184200001</v>
      </c>
      <c r="E48" s="7" t="s">
        <v>1668</v>
      </c>
      <c r="F48" s="7">
        <v>1971022.4975699999</v>
      </c>
      <c r="G48" s="7">
        <v>113.33795130061237</v>
      </c>
      <c r="H48" s="7"/>
      <c r="I48" s="7">
        <v>1907474.7405300001</v>
      </c>
      <c r="J48" s="7" t="s">
        <v>1668</v>
      </c>
      <c r="K48" s="7">
        <v>1626265.6211999999</v>
      </c>
      <c r="L48" s="7">
        <v>117.29170903351567</v>
      </c>
      <c r="M48" s="7">
        <v>532179.42079000012</v>
      </c>
    </row>
    <row r="49" spans="1:13" ht="191.25" x14ac:dyDescent="0.2">
      <c r="A49" s="4" t="s">
        <v>1461</v>
      </c>
      <c r="B49" s="4" t="s">
        <v>1462</v>
      </c>
      <c r="C49" s="7"/>
      <c r="D49" s="7"/>
      <c r="E49" s="7" t="s">
        <v>1668</v>
      </c>
      <c r="F49" s="7">
        <v>1971022.4975699999</v>
      </c>
      <c r="G49" s="7" t="s">
        <v>1675</v>
      </c>
      <c r="H49" s="7"/>
      <c r="I49" s="7"/>
      <c r="J49" s="7" t="s">
        <v>1668</v>
      </c>
      <c r="K49" s="7">
        <v>1626265.6211999999</v>
      </c>
      <c r="L49" s="7" t="s">
        <v>1675</v>
      </c>
      <c r="M49" s="7"/>
    </row>
    <row r="50" spans="1:13" ht="191.25" x14ac:dyDescent="0.2">
      <c r="A50" s="4" t="s">
        <v>1461</v>
      </c>
      <c r="B50" s="4" t="s">
        <v>1463</v>
      </c>
      <c r="C50" s="7"/>
      <c r="D50" s="7">
        <v>2233916.5184200001</v>
      </c>
      <c r="E50" s="7" t="s">
        <v>1668</v>
      </c>
      <c r="F50" s="7"/>
      <c r="G50" s="7" t="s">
        <v>1668</v>
      </c>
      <c r="H50" s="7"/>
      <c r="I50" s="7">
        <v>1907474.7405300001</v>
      </c>
      <c r="J50" s="7" t="s">
        <v>1668</v>
      </c>
      <c r="K50" s="7"/>
      <c r="L50" s="7" t="s">
        <v>1668</v>
      </c>
      <c r="M50" s="7">
        <v>532179.42079000012</v>
      </c>
    </row>
    <row r="51" spans="1:13" ht="242.25" x14ac:dyDescent="0.2">
      <c r="A51" s="4" t="s">
        <v>1464</v>
      </c>
      <c r="B51" s="4" t="s">
        <v>1465</v>
      </c>
      <c r="C51" s="7"/>
      <c r="D51" s="7"/>
      <c r="E51" s="7" t="s">
        <v>1668</v>
      </c>
      <c r="F51" s="7">
        <v>1626265.6211999999</v>
      </c>
      <c r="G51" s="7" t="s">
        <v>1675</v>
      </c>
      <c r="H51" s="7"/>
      <c r="I51" s="7"/>
      <c r="J51" s="7" t="s">
        <v>1668</v>
      </c>
      <c r="K51" s="7">
        <v>1626265.6211999999</v>
      </c>
      <c r="L51" s="7" t="s">
        <v>1675</v>
      </c>
      <c r="M51" s="7"/>
    </row>
    <row r="52" spans="1:13" ht="242.25" x14ac:dyDescent="0.2">
      <c r="A52" s="4" t="s">
        <v>1464</v>
      </c>
      <c r="B52" s="4" t="s">
        <v>1466</v>
      </c>
      <c r="C52" s="7"/>
      <c r="D52" s="7">
        <v>1907474.7405300001</v>
      </c>
      <c r="E52" s="7" t="s">
        <v>1668</v>
      </c>
      <c r="F52" s="7"/>
      <c r="G52" s="7" t="s">
        <v>1668</v>
      </c>
      <c r="H52" s="7"/>
      <c r="I52" s="7">
        <v>1907474.7405300001</v>
      </c>
      <c r="J52" s="7" t="s">
        <v>1668</v>
      </c>
      <c r="K52" s="7"/>
      <c r="L52" s="7" t="s">
        <v>1668</v>
      </c>
      <c r="M52" s="7">
        <v>532179.42079000012</v>
      </c>
    </row>
    <row r="53" spans="1:13" ht="216.75" x14ac:dyDescent="0.2">
      <c r="A53" s="4" t="s">
        <v>1467</v>
      </c>
      <c r="B53" s="4" t="s">
        <v>1468</v>
      </c>
      <c r="C53" s="7"/>
      <c r="D53" s="7"/>
      <c r="E53" s="7" t="s">
        <v>1668</v>
      </c>
      <c r="F53" s="7">
        <v>344756.87637000001</v>
      </c>
      <c r="G53" s="7" t="s">
        <v>1675</v>
      </c>
      <c r="H53" s="7"/>
      <c r="I53" s="7"/>
      <c r="J53" s="7" t="s">
        <v>1668</v>
      </c>
      <c r="K53" s="7"/>
      <c r="L53" s="7" t="s">
        <v>1668</v>
      </c>
      <c r="M53" s="7"/>
    </row>
    <row r="54" spans="1:13" ht="216.75" x14ac:dyDescent="0.2">
      <c r="A54" s="4" t="s">
        <v>1467</v>
      </c>
      <c r="B54" s="4" t="s">
        <v>1469</v>
      </c>
      <c r="C54" s="7"/>
      <c r="D54" s="7">
        <v>326441.77789000003</v>
      </c>
      <c r="E54" s="7" t="s">
        <v>1668</v>
      </c>
      <c r="F54" s="7"/>
      <c r="G54" s="7"/>
      <c r="H54" s="7"/>
      <c r="I54" s="7"/>
      <c r="J54" s="7"/>
      <c r="K54" s="7"/>
      <c r="L54" s="7"/>
      <c r="M54" s="7"/>
    </row>
    <row r="55" spans="1:13" ht="25.5" x14ac:dyDescent="0.2">
      <c r="A55" s="4" t="s">
        <v>1470</v>
      </c>
      <c r="B55" s="4" t="s">
        <v>1471</v>
      </c>
      <c r="C55" s="7">
        <v>2010590.24404</v>
      </c>
      <c r="D55" s="7">
        <v>-1376712.6241599999</v>
      </c>
      <c r="E55" s="7" t="s">
        <v>1675</v>
      </c>
      <c r="F55" s="7">
        <v>-3186126.5372299999</v>
      </c>
      <c r="G55" s="7">
        <v>43.209602885292369</v>
      </c>
      <c r="H55" s="7">
        <v>1226236.4716700001</v>
      </c>
      <c r="I55" s="7">
        <v>-1139093.0747100001</v>
      </c>
      <c r="J55" s="7" t="s">
        <v>1675</v>
      </c>
      <c r="K55" s="7">
        <v>-2699900.4073399999</v>
      </c>
      <c r="L55" s="7">
        <v>42.190188631152473</v>
      </c>
      <c r="M55" s="7">
        <v>-421645.87282000005</v>
      </c>
    </row>
    <row r="56" spans="1:13" ht="38.25" x14ac:dyDescent="0.2">
      <c r="A56" s="4" t="s">
        <v>1472</v>
      </c>
      <c r="B56" s="4" t="s">
        <v>1473</v>
      </c>
      <c r="C56" s="7">
        <v>2010590.24404</v>
      </c>
      <c r="D56" s="7">
        <v>-1376712.6241599999</v>
      </c>
      <c r="E56" s="7" t="s">
        <v>1675</v>
      </c>
      <c r="F56" s="7">
        <v>-3186126.5372299999</v>
      </c>
      <c r="G56" s="7">
        <v>43.209602885292369</v>
      </c>
      <c r="H56" s="7">
        <v>1226236.4716700001</v>
      </c>
      <c r="I56" s="7">
        <v>-1139093.0747100001</v>
      </c>
      <c r="J56" s="7" t="s">
        <v>1675</v>
      </c>
      <c r="K56" s="7">
        <v>-2699900.4073399999</v>
      </c>
      <c r="L56" s="7">
        <v>42.190188631152473</v>
      </c>
      <c r="M56" s="7">
        <v>-421645.87282000005</v>
      </c>
    </row>
    <row r="57" spans="1:13" ht="25.5" x14ac:dyDescent="0.2">
      <c r="A57" s="4" t="s">
        <v>1474</v>
      </c>
      <c r="B57" s="4" t="s">
        <v>1475</v>
      </c>
      <c r="C57" s="7">
        <v>-60180717.805150002</v>
      </c>
      <c r="D57" s="7">
        <v>-46508470.296960004</v>
      </c>
      <c r="E57" s="7">
        <v>77.281348566733129</v>
      </c>
      <c r="F57" s="7">
        <v>-52935317.265419997</v>
      </c>
      <c r="G57" s="7">
        <v>87.859056485416914</v>
      </c>
      <c r="H57" s="7">
        <v>-48440175.622380003</v>
      </c>
      <c r="I57" s="7">
        <v>-38423377.52623</v>
      </c>
      <c r="J57" s="7">
        <v>79.321301032768943</v>
      </c>
      <c r="K57" s="7">
        <v>-45399132.833149999</v>
      </c>
      <c r="L57" s="7">
        <v>84.634606716923074</v>
      </c>
      <c r="M57" s="7">
        <v>-4675424.0492699966</v>
      </c>
    </row>
    <row r="58" spans="1:13" ht="38.25" x14ac:dyDescent="0.2">
      <c r="A58" s="4" t="s">
        <v>1476</v>
      </c>
      <c r="B58" s="4" t="s">
        <v>1477</v>
      </c>
      <c r="C58" s="7">
        <v>-60180717.805150002</v>
      </c>
      <c r="D58" s="7">
        <v>-46508470.296960004</v>
      </c>
      <c r="E58" s="7">
        <v>77.281348566733129</v>
      </c>
      <c r="F58" s="7">
        <v>-52935317.265419997</v>
      </c>
      <c r="G58" s="7">
        <v>87.859056485416914</v>
      </c>
      <c r="H58" s="7">
        <v>-48440175.622380003</v>
      </c>
      <c r="I58" s="7">
        <v>-38423377.52623</v>
      </c>
      <c r="J58" s="7">
        <v>79.321301032768943</v>
      </c>
      <c r="K58" s="7">
        <v>-45399132.833149999</v>
      </c>
      <c r="L58" s="7">
        <v>84.634606716923074</v>
      </c>
      <c r="M58" s="7">
        <v>-4675424.0492699966</v>
      </c>
    </row>
    <row r="59" spans="1:13" ht="38.25" x14ac:dyDescent="0.2">
      <c r="A59" s="4" t="s">
        <v>1478</v>
      </c>
      <c r="B59" s="4" t="s">
        <v>1479</v>
      </c>
      <c r="C59" s="7">
        <v>-60180717.805150002</v>
      </c>
      <c r="D59" s="7">
        <v>-46508470.296960004</v>
      </c>
      <c r="E59" s="7">
        <v>77.281348566733129</v>
      </c>
      <c r="F59" s="7">
        <v>-52935317.265419997</v>
      </c>
      <c r="G59" s="7">
        <v>87.859056485416914</v>
      </c>
      <c r="H59" s="7">
        <v>-48440175.622380003</v>
      </c>
      <c r="I59" s="7">
        <v>-38423377.52623</v>
      </c>
      <c r="J59" s="7">
        <v>79.321301032768943</v>
      </c>
      <c r="K59" s="7">
        <v>-45399132.833149999</v>
      </c>
      <c r="L59" s="7">
        <v>84.634606716923074</v>
      </c>
      <c r="M59" s="7">
        <v>-4675424.0492699966</v>
      </c>
    </row>
    <row r="60" spans="1:13" ht="63.75" x14ac:dyDescent="0.2">
      <c r="A60" s="4" t="s">
        <v>1480</v>
      </c>
      <c r="B60" s="4" t="s">
        <v>1481</v>
      </c>
      <c r="C60" s="7">
        <v>-48407138.465099998</v>
      </c>
      <c r="D60" s="7">
        <v>-38372655.093170002</v>
      </c>
      <c r="E60" s="7">
        <v>79.270653688475022</v>
      </c>
      <c r="F60" s="7">
        <v>-45344393.722630002</v>
      </c>
      <c r="G60" s="7">
        <v>84.624915988278786</v>
      </c>
      <c r="H60" s="7">
        <v>-48440175.622380003</v>
      </c>
      <c r="I60" s="7">
        <v>-38423377.52623</v>
      </c>
      <c r="J60" s="7">
        <v>79.321301032768943</v>
      </c>
      <c r="K60" s="7">
        <v>-45399132.833149999</v>
      </c>
      <c r="L60" s="7">
        <v>84.634606716923074</v>
      </c>
      <c r="M60" s="7">
        <v>-4675424.0492699966</v>
      </c>
    </row>
    <row r="61" spans="1:13" ht="51" x14ac:dyDescent="0.2">
      <c r="A61" s="4" t="s">
        <v>1482</v>
      </c>
      <c r="B61" s="4" t="s">
        <v>1483</v>
      </c>
      <c r="C61" s="7"/>
      <c r="D61" s="7"/>
      <c r="E61" s="7" t="s">
        <v>1668</v>
      </c>
      <c r="F61" s="7">
        <v>-5563833.2807600005</v>
      </c>
      <c r="G61" s="7" t="s">
        <v>1675</v>
      </c>
      <c r="H61" s="7"/>
      <c r="I61" s="7"/>
      <c r="J61" s="7"/>
      <c r="K61" s="7"/>
      <c r="L61" s="7"/>
      <c r="M61" s="7"/>
    </row>
    <row r="62" spans="1:13" ht="51" x14ac:dyDescent="0.2">
      <c r="A62" s="4" t="s">
        <v>1482</v>
      </c>
      <c r="B62" s="4" t="s">
        <v>1484</v>
      </c>
      <c r="C62" s="7">
        <v>-8854885.6401400007</v>
      </c>
      <c r="D62" s="7">
        <v>-5937493.4710499998</v>
      </c>
      <c r="E62" s="7">
        <v>67.053304947664174</v>
      </c>
      <c r="F62" s="7"/>
      <c r="G62" s="7" t="s">
        <v>1668</v>
      </c>
      <c r="H62" s="7"/>
      <c r="I62" s="7"/>
      <c r="J62" s="7"/>
      <c r="K62" s="7"/>
      <c r="L62" s="7"/>
      <c r="M62" s="7"/>
    </row>
    <row r="63" spans="1:13" ht="51" x14ac:dyDescent="0.2">
      <c r="A63" s="4" t="s">
        <v>1485</v>
      </c>
      <c r="B63" s="4" t="s">
        <v>1486</v>
      </c>
      <c r="C63" s="7"/>
      <c r="D63" s="7"/>
      <c r="E63" s="7" t="s">
        <v>1668</v>
      </c>
      <c r="F63" s="7">
        <v>-1248211.91389</v>
      </c>
      <c r="G63" s="7" t="s">
        <v>1675</v>
      </c>
      <c r="H63" s="7"/>
      <c r="I63" s="7"/>
      <c r="J63" s="7"/>
      <c r="K63" s="7"/>
      <c r="L63" s="7"/>
      <c r="M63" s="7"/>
    </row>
    <row r="64" spans="1:13" ht="51" x14ac:dyDescent="0.2">
      <c r="A64" s="4" t="s">
        <v>1485</v>
      </c>
      <c r="B64" s="4" t="s">
        <v>1487</v>
      </c>
      <c r="C64" s="7">
        <v>-1815047.38531</v>
      </c>
      <c r="D64" s="7">
        <v>-1330149.23404</v>
      </c>
      <c r="E64" s="7">
        <v>73.284545891501224</v>
      </c>
      <c r="F64" s="7"/>
      <c r="G64" s="7" t="s">
        <v>1668</v>
      </c>
      <c r="H64" s="7"/>
      <c r="I64" s="7"/>
      <c r="J64" s="7"/>
      <c r="K64" s="7"/>
      <c r="L64" s="7"/>
      <c r="M64" s="7"/>
    </row>
    <row r="65" spans="1:13" ht="51" x14ac:dyDescent="0.2">
      <c r="A65" s="4" t="s">
        <v>1488</v>
      </c>
      <c r="B65" s="4" t="s">
        <v>1489</v>
      </c>
      <c r="C65" s="7">
        <v>-220924.15757000001</v>
      </c>
      <c r="D65" s="7">
        <v>-164097.45189</v>
      </c>
      <c r="E65" s="7">
        <v>74.277731188362949</v>
      </c>
      <c r="F65" s="7">
        <v>-132277.17243000001</v>
      </c>
      <c r="G65" s="7">
        <v>124.05576024603869</v>
      </c>
      <c r="H65" s="7"/>
      <c r="I65" s="7"/>
      <c r="J65" s="7"/>
      <c r="K65" s="7"/>
      <c r="L65" s="7"/>
      <c r="M65" s="7"/>
    </row>
    <row r="66" spans="1:13" ht="51" x14ac:dyDescent="0.2">
      <c r="A66" s="4" t="s">
        <v>1490</v>
      </c>
      <c r="B66" s="4" t="s">
        <v>1491</v>
      </c>
      <c r="C66" s="7">
        <v>-882722.15703</v>
      </c>
      <c r="D66" s="7">
        <v>-704075.04680999997</v>
      </c>
      <c r="E66" s="7">
        <v>79.761796076233693</v>
      </c>
      <c r="F66" s="7">
        <v>-646601.17570999998</v>
      </c>
      <c r="G66" s="7">
        <v>108.88861221708896</v>
      </c>
      <c r="H66" s="7"/>
      <c r="I66" s="7"/>
      <c r="J66" s="7"/>
      <c r="K66" s="7"/>
      <c r="L66" s="7"/>
      <c r="M66" s="7"/>
    </row>
    <row r="67" spans="1:13" ht="25.5" x14ac:dyDescent="0.2">
      <c r="A67" s="4" t="s">
        <v>1492</v>
      </c>
      <c r="B67" s="4" t="s">
        <v>1493</v>
      </c>
      <c r="C67" s="7">
        <v>62190163.30376</v>
      </c>
      <c r="D67" s="7">
        <v>45131757.672799997</v>
      </c>
      <c r="E67" s="7">
        <v>72.570572700315367</v>
      </c>
      <c r="F67" s="7">
        <v>49749190.728189997</v>
      </c>
      <c r="G67" s="7">
        <v>90.718576548073244</v>
      </c>
      <c r="H67" s="7">
        <v>49666412.094049998</v>
      </c>
      <c r="I67" s="7">
        <v>37284284.451520003</v>
      </c>
      <c r="J67" s="7">
        <v>75.069413874546086</v>
      </c>
      <c r="K67" s="7">
        <v>42699232.425810002</v>
      </c>
      <c r="L67" s="7">
        <v>87.318395046799765</v>
      </c>
      <c r="M67" s="7">
        <v>4253778.1764500029</v>
      </c>
    </row>
    <row r="68" spans="1:13" ht="38.25" x14ac:dyDescent="0.2">
      <c r="A68" s="4" t="s">
        <v>1494</v>
      </c>
      <c r="B68" s="4" t="s">
        <v>1495</v>
      </c>
      <c r="C68" s="7">
        <v>62190163.30376</v>
      </c>
      <c r="D68" s="7">
        <v>45131757.672799997</v>
      </c>
      <c r="E68" s="7">
        <v>72.570572700315367</v>
      </c>
      <c r="F68" s="7">
        <v>49749190.728189997</v>
      </c>
      <c r="G68" s="7">
        <v>90.718576548073244</v>
      </c>
      <c r="H68" s="7">
        <v>49666412.094049998</v>
      </c>
      <c r="I68" s="7">
        <v>37284284.451520003</v>
      </c>
      <c r="J68" s="7">
        <v>75.069413874546086</v>
      </c>
      <c r="K68" s="7">
        <v>42699232.425810002</v>
      </c>
      <c r="L68" s="7">
        <v>87.318395046799765</v>
      </c>
      <c r="M68" s="7">
        <v>4253778.1764500029</v>
      </c>
    </row>
    <row r="69" spans="1:13" ht="38.25" x14ac:dyDescent="0.2">
      <c r="A69" s="4" t="s">
        <v>1496</v>
      </c>
      <c r="B69" s="4" t="s">
        <v>1497</v>
      </c>
      <c r="C69" s="7">
        <v>62190163.30376</v>
      </c>
      <c r="D69" s="7">
        <v>45131757.672799997</v>
      </c>
      <c r="E69" s="7">
        <v>72.570572700315367</v>
      </c>
      <c r="F69" s="7">
        <v>49749190.728189997</v>
      </c>
      <c r="G69" s="7">
        <v>90.718576548073244</v>
      </c>
      <c r="H69" s="7">
        <v>49666412.094049998</v>
      </c>
      <c r="I69" s="7">
        <v>37284284.451520003</v>
      </c>
      <c r="J69" s="7">
        <v>75.069413874546086</v>
      </c>
      <c r="K69" s="7">
        <v>42699232.425810002</v>
      </c>
      <c r="L69" s="7">
        <v>87.318395046799765</v>
      </c>
      <c r="M69" s="7">
        <v>4253778.1764500029</v>
      </c>
    </row>
    <row r="70" spans="1:13" ht="63.75" x14ac:dyDescent="0.2">
      <c r="A70" s="4" t="s">
        <v>1498</v>
      </c>
      <c r="B70" s="4" t="s">
        <v>1499</v>
      </c>
      <c r="C70" s="7">
        <v>35684597.247649997</v>
      </c>
      <c r="D70" s="7">
        <v>28561610.168749999</v>
      </c>
      <c r="E70" s="7">
        <v>80.03904309339211</v>
      </c>
      <c r="F70" s="7">
        <v>34612705.678039998</v>
      </c>
      <c r="G70" s="7">
        <v>82.517704436122401</v>
      </c>
      <c r="H70" s="7">
        <v>49666412.094049998</v>
      </c>
      <c r="I70" s="7">
        <v>37284284.451520003</v>
      </c>
      <c r="J70" s="7">
        <v>75.069413874546086</v>
      </c>
      <c r="K70" s="7">
        <v>42699232.425810002</v>
      </c>
      <c r="L70" s="7">
        <v>87.318395046799765</v>
      </c>
      <c r="M70" s="7">
        <v>4253778.1764500029</v>
      </c>
    </row>
    <row r="71" spans="1:13" ht="51" x14ac:dyDescent="0.2">
      <c r="A71" s="4" t="s">
        <v>1500</v>
      </c>
      <c r="B71" s="4" t="s">
        <v>1501</v>
      </c>
      <c r="C71" s="7">
        <v>15667036.87164</v>
      </c>
      <c r="D71" s="7">
        <v>10095321.21573</v>
      </c>
      <c r="E71" s="7">
        <v>64.436697880019977</v>
      </c>
      <c r="F71" s="7">
        <v>9373240.7273299992</v>
      </c>
      <c r="G71" s="7">
        <v>107.70363750815231</v>
      </c>
      <c r="H71" s="7"/>
      <c r="I71" s="7"/>
      <c r="J71" s="7"/>
      <c r="K71" s="7"/>
      <c r="L71" s="7"/>
      <c r="M71" s="7"/>
    </row>
    <row r="72" spans="1:13" ht="51" x14ac:dyDescent="0.2">
      <c r="A72" s="4" t="s">
        <v>1502</v>
      </c>
      <c r="B72" s="4" t="s">
        <v>1503</v>
      </c>
      <c r="C72" s="7">
        <v>7685044.1810100004</v>
      </c>
      <c r="D72" s="7">
        <v>4497694.3900800003</v>
      </c>
      <c r="E72" s="7">
        <v>58.525289954662227</v>
      </c>
      <c r="F72" s="7">
        <v>4213010.7365499996</v>
      </c>
      <c r="G72" s="7">
        <v>106.75724965664639</v>
      </c>
      <c r="H72" s="7"/>
      <c r="I72" s="7"/>
      <c r="J72" s="7"/>
      <c r="K72" s="7"/>
      <c r="L72" s="7"/>
      <c r="M72" s="7"/>
    </row>
    <row r="73" spans="1:13" ht="51" x14ac:dyDescent="0.2">
      <c r="A73" s="4" t="s">
        <v>1504</v>
      </c>
      <c r="B73" s="4" t="s">
        <v>1505</v>
      </c>
      <c r="C73" s="7">
        <v>901065.96435999998</v>
      </c>
      <c r="D73" s="7">
        <v>707210.66217999998</v>
      </c>
      <c r="E73" s="7">
        <v>78.486003261959894</v>
      </c>
      <c r="F73" s="7">
        <v>673408.52424000006</v>
      </c>
      <c r="G73" s="7">
        <v>105.01955896357988</v>
      </c>
      <c r="H73" s="7"/>
      <c r="I73" s="7"/>
      <c r="J73" s="7"/>
      <c r="K73" s="7"/>
      <c r="L73" s="7"/>
      <c r="M73" s="7"/>
    </row>
    <row r="74" spans="1:13" ht="51" x14ac:dyDescent="0.2">
      <c r="A74" s="4" t="s">
        <v>1506</v>
      </c>
      <c r="B74" s="4" t="s">
        <v>1507</v>
      </c>
      <c r="C74" s="7">
        <v>2252419.0391000002</v>
      </c>
      <c r="D74" s="7">
        <v>1269921.23606</v>
      </c>
      <c r="E74" s="7">
        <v>56.380327728335253</v>
      </c>
      <c r="F74" s="7">
        <v>876825.06203000003</v>
      </c>
      <c r="G74" s="7">
        <v>144.8317675956838</v>
      </c>
      <c r="H74" s="7"/>
      <c r="I74" s="7"/>
      <c r="J74" s="7"/>
      <c r="K74" s="7"/>
      <c r="L74" s="7"/>
      <c r="M74" s="7"/>
    </row>
  </sheetData>
  <mergeCells count="4">
    <mergeCell ref="A1:A2"/>
    <mergeCell ref="B1:B2"/>
    <mergeCell ref="C1:G1"/>
    <mergeCell ref="H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cp:lastPrinted>2019-10-16T13:08:13Z</cp:lastPrinted>
  <dcterms:created xsi:type="dcterms:W3CDTF">2019-10-15T13:33:23Z</dcterms:created>
  <dcterms:modified xsi:type="dcterms:W3CDTF">2019-10-25T12:51:52Z</dcterms:modified>
</cp:coreProperties>
</file>