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65" windowWidth="18840" windowHeight="12240"/>
  </bookViews>
  <sheets>
    <sheet name="Изменения" sheetId="5" r:id="rId1"/>
    <sheet name="Изменения (2)" sheetId="7" r:id="rId2"/>
  </sheets>
  <calcPr calcId="124519"/>
</workbook>
</file>

<file path=xl/calcChain.xml><?xml version="1.0" encoding="utf-8"?>
<calcChain xmlns="http://schemas.openxmlformats.org/spreadsheetml/2006/main">
  <c r="K95" i="7"/>
  <c r="J95"/>
  <c r="I95"/>
  <c r="H95"/>
  <c r="G95"/>
  <c r="F95"/>
  <c r="E95"/>
  <c r="D95"/>
  <c r="K94"/>
  <c r="J94"/>
  <c r="I94"/>
  <c r="H94"/>
  <c r="G94"/>
  <c r="F94"/>
  <c r="E94"/>
  <c r="D94"/>
  <c r="K93"/>
  <c r="J93"/>
  <c r="I93"/>
  <c r="H93"/>
  <c r="G93"/>
  <c r="F93"/>
  <c r="E93"/>
  <c r="D93"/>
  <c r="K92"/>
  <c r="J92"/>
  <c r="I92"/>
  <c r="H92"/>
  <c r="G92"/>
  <c r="F92"/>
  <c r="E92"/>
  <c r="D92"/>
  <c r="K91"/>
  <c r="J91"/>
  <c r="I91"/>
  <c r="H91"/>
  <c r="G91"/>
  <c r="F91"/>
  <c r="E91"/>
  <c r="D91"/>
  <c r="K90"/>
  <c r="J90"/>
  <c r="I90"/>
  <c r="H90"/>
  <c r="G90"/>
  <c r="F90"/>
  <c r="E90"/>
  <c r="D90"/>
  <c r="K89"/>
  <c r="J89"/>
  <c r="I89"/>
  <c r="H89"/>
  <c r="G89"/>
  <c r="F89"/>
  <c r="E89"/>
  <c r="D89"/>
  <c r="K88"/>
  <c r="J88"/>
  <c r="I88"/>
  <c r="H88"/>
  <c r="G88"/>
  <c r="F88"/>
  <c r="E88"/>
  <c r="D88"/>
  <c r="K87"/>
  <c r="J87"/>
  <c r="I87"/>
  <c r="H87"/>
  <c r="G87"/>
  <c r="F87"/>
  <c r="E87"/>
  <c r="D87"/>
  <c r="K86"/>
  <c r="J86"/>
  <c r="I86"/>
  <c r="H86"/>
  <c r="G86"/>
  <c r="F86"/>
  <c r="E86"/>
  <c r="D86"/>
  <c r="K85"/>
  <c r="J85"/>
  <c r="I85"/>
  <c r="H85"/>
  <c r="G85"/>
  <c r="F85"/>
  <c r="E85"/>
  <c r="D85"/>
  <c r="K84"/>
  <c r="J84"/>
  <c r="I84"/>
  <c r="H84"/>
  <c r="G84"/>
  <c r="F84"/>
  <c r="E84"/>
  <c r="D84"/>
  <c r="K83"/>
  <c r="J83"/>
  <c r="I83"/>
  <c r="H83"/>
  <c r="G83"/>
  <c r="F83"/>
  <c r="E83"/>
  <c r="D83"/>
  <c r="K82"/>
  <c r="J82"/>
  <c r="I82"/>
  <c r="H82"/>
  <c r="G82"/>
  <c r="F82"/>
  <c r="E82"/>
  <c r="D82"/>
  <c r="K81"/>
  <c r="J81"/>
  <c r="I81"/>
  <c r="H81"/>
  <c r="G81"/>
  <c r="F81"/>
  <c r="E81"/>
  <c r="D81"/>
  <c r="K80"/>
  <c r="J80"/>
  <c r="I80"/>
  <c r="H80"/>
  <c r="G80"/>
  <c r="F80"/>
  <c r="E80"/>
  <c r="D80"/>
  <c r="K79"/>
  <c r="J79"/>
  <c r="I79"/>
  <c r="H79"/>
  <c r="G79"/>
  <c r="F79"/>
  <c r="E79"/>
  <c r="D79"/>
  <c r="K78"/>
  <c r="J78"/>
  <c r="I78"/>
  <c r="H78"/>
  <c r="G78"/>
  <c r="F78"/>
  <c r="E78"/>
  <c r="D78"/>
  <c r="K77"/>
  <c r="J77"/>
  <c r="I77"/>
  <c r="H77"/>
  <c r="G77"/>
  <c r="F77"/>
  <c r="E77"/>
  <c r="D77"/>
  <c r="K76"/>
  <c r="J76"/>
  <c r="I76"/>
  <c r="H76"/>
  <c r="G76"/>
  <c r="F76"/>
  <c r="E76"/>
  <c r="D76"/>
  <c r="K75"/>
  <c r="J75"/>
  <c r="I75"/>
  <c r="H75"/>
  <c r="G75"/>
  <c r="F75"/>
  <c r="E75"/>
  <c r="D75"/>
  <c r="K74"/>
  <c r="J74"/>
  <c r="I74"/>
  <c r="H74"/>
  <c r="G74"/>
  <c r="F74"/>
  <c r="E74"/>
  <c r="D74"/>
  <c r="K73"/>
  <c r="J73"/>
  <c r="I73"/>
  <c r="H73"/>
  <c r="G73"/>
  <c r="F73"/>
  <c r="E73"/>
  <c r="D73"/>
  <c r="K72"/>
  <c r="J72"/>
  <c r="I72"/>
  <c r="H72"/>
  <c r="G72"/>
  <c r="F72"/>
  <c r="E72"/>
  <c r="D72"/>
  <c r="K71"/>
  <c r="J71"/>
  <c r="I71"/>
  <c r="H71"/>
  <c r="G71"/>
  <c r="F71"/>
  <c r="E71"/>
  <c r="D71"/>
  <c r="K70"/>
  <c r="J70"/>
  <c r="I70"/>
  <c r="H70"/>
  <c r="G70"/>
  <c r="F70"/>
  <c r="E70"/>
  <c r="D70"/>
  <c r="K69"/>
  <c r="J69"/>
  <c r="I69"/>
  <c r="H69"/>
  <c r="G69"/>
  <c r="F69"/>
  <c r="E69"/>
  <c r="D69"/>
  <c r="K68"/>
  <c r="J68"/>
  <c r="I68"/>
  <c r="H68"/>
  <c r="G68"/>
  <c r="F68"/>
  <c r="E68"/>
  <c r="D68"/>
  <c r="K67"/>
  <c r="J67"/>
  <c r="I67"/>
  <c r="H67"/>
  <c r="G67"/>
  <c r="F67"/>
  <c r="E67"/>
  <c r="D67"/>
  <c r="K66"/>
  <c r="J66"/>
  <c r="I66"/>
  <c r="H66"/>
  <c r="G66"/>
  <c r="F66"/>
  <c r="E66"/>
  <c r="D66"/>
  <c r="K65"/>
  <c r="J65"/>
  <c r="I65"/>
  <c r="H65"/>
  <c r="G65"/>
  <c r="F65"/>
  <c r="E65"/>
  <c r="D65"/>
  <c r="K64"/>
  <c r="J64"/>
  <c r="I64"/>
  <c r="H64"/>
  <c r="G64"/>
  <c r="F64"/>
  <c r="E64"/>
  <c r="D64"/>
  <c r="K63"/>
  <c r="J63"/>
  <c r="I63"/>
  <c r="H63"/>
  <c r="G63"/>
  <c r="F63"/>
  <c r="E63"/>
  <c r="D63"/>
  <c r="K62"/>
  <c r="J62"/>
  <c r="I62"/>
  <c r="H62"/>
  <c r="G62"/>
  <c r="F62"/>
  <c r="E62"/>
  <c r="D62"/>
  <c r="K61"/>
  <c r="J61"/>
  <c r="I61"/>
  <c r="H61"/>
  <c r="G61"/>
  <c r="F61"/>
  <c r="E61"/>
  <c r="D61"/>
  <c r="K60"/>
  <c r="J60"/>
  <c r="I60"/>
  <c r="H60"/>
  <c r="G60"/>
  <c r="F60"/>
  <c r="E60"/>
  <c r="D60"/>
  <c r="K59"/>
  <c r="J59"/>
  <c r="I59"/>
  <c r="H59"/>
  <c r="G59"/>
  <c r="F59"/>
  <c r="E59"/>
  <c r="D59"/>
  <c r="L59" l="1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31"/>
  <c r="L24"/>
  <c r="K112"/>
  <c r="J112"/>
  <c r="I112"/>
  <c r="H112"/>
  <c r="G112"/>
  <c r="F112"/>
  <c r="E112"/>
  <c r="D112"/>
  <c r="C112"/>
  <c r="K111"/>
  <c r="J111"/>
  <c r="I111"/>
  <c r="H111"/>
  <c r="G111"/>
  <c r="F111"/>
  <c r="E111"/>
  <c r="D111"/>
  <c r="C111"/>
  <c r="K110"/>
  <c r="J110"/>
  <c r="I110"/>
  <c r="H110"/>
  <c r="G110"/>
  <c r="F110"/>
  <c r="E110"/>
  <c r="D110"/>
  <c r="C110"/>
  <c r="K109"/>
  <c r="J109"/>
  <c r="I109"/>
  <c r="H109"/>
  <c r="G109"/>
  <c r="F109"/>
  <c r="E109"/>
  <c r="D109"/>
  <c r="C109"/>
  <c r="K108"/>
  <c r="J108"/>
  <c r="I108"/>
  <c r="H108"/>
  <c r="G108"/>
  <c r="F108"/>
  <c r="E108"/>
  <c r="D108"/>
  <c r="C108"/>
  <c r="K107"/>
  <c r="J107"/>
  <c r="I107"/>
  <c r="H107"/>
  <c r="G107"/>
  <c r="F107"/>
  <c r="E107"/>
  <c r="D107"/>
  <c r="C107"/>
  <c r="K106"/>
  <c r="J106"/>
  <c r="I106"/>
  <c r="H106"/>
  <c r="G106"/>
  <c r="F106"/>
  <c r="E106"/>
  <c r="D106"/>
  <c r="C106"/>
  <c r="K105"/>
  <c r="J105"/>
  <c r="I105"/>
  <c r="H105"/>
  <c r="G105"/>
  <c r="F105"/>
  <c r="E105"/>
  <c r="D105"/>
  <c r="C105"/>
  <c r="K104"/>
  <c r="J104"/>
  <c r="I104"/>
  <c r="H104"/>
  <c r="G104"/>
  <c r="F104"/>
  <c r="E104"/>
  <c r="D104"/>
  <c r="C104"/>
  <c r="K103"/>
  <c r="J103"/>
  <c r="I103"/>
  <c r="H103"/>
  <c r="G103"/>
  <c r="F103"/>
  <c r="E103"/>
  <c r="D103"/>
  <c r="C103"/>
  <c r="K102"/>
  <c r="J102"/>
  <c r="I102"/>
  <c r="H102"/>
  <c r="G102"/>
  <c r="F102"/>
  <c r="E102"/>
  <c r="D102"/>
  <c r="C102"/>
  <c r="K101"/>
  <c r="J101"/>
  <c r="I101"/>
  <c r="H101"/>
  <c r="G101"/>
  <c r="F101"/>
  <c r="E101"/>
  <c r="D101"/>
  <c r="C101"/>
  <c r="K100"/>
  <c r="J100"/>
  <c r="I100"/>
  <c r="H100"/>
  <c r="G100"/>
  <c r="F100"/>
  <c r="E100"/>
  <c r="D100"/>
  <c r="C100"/>
  <c r="K99"/>
  <c r="J99"/>
  <c r="I99"/>
  <c r="H99"/>
  <c r="G99"/>
  <c r="F99"/>
  <c r="E99"/>
  <c r="D99"/>
  <c r="C99"/>
  <c r="K98"/>
  <c r="J98"/>
  <c r="I98"/>
  <c r="H98"/>
  <c r="G98"/>
  <c r="F98"/>
  <c r="E98"/>
  <c r="D98"/>
  <c r="C98"/>
  <c r="J104" i="5" l="1"/>
  <c r="K111"/>
  <c r="J111"/>
  <c r="I111"/>
  <c r="K110"/>
  <c r="J110"/>
  <c r="I110"/>
  <c r="K109"/>
  <c r="J109"/>
  <c r="I109"/>
  <c r="K108"/>
  <c r="J108"/>
  <c r="I108"/>
  <c r="K107"/>
  <c r="J107"/>
  <c r="I107"/>
  <c r="K106"/>
  <c r="J106"/>
  <c r="I106"/>
  <c r="K105"/>
  <c r="J105"/>
  <c r="I105"/>
  <c r="K104"/>
  <c r="I104"/>
  <c r="K103"/>
  <c r="J103"/>
  <c r="I103"/>
  <c r="K102"/>
  <c r="J102"/>
  <c r="I102"/>
  <c r="K101"/>
  <c r="J101"/>
  <c r="I101"/>
  <c r="K100"/>
  <c r="J100"/>
  <c r="I100"/>
  <c r="K99"/>
  <c r="J99"/>
  <c r="I99"/>
  <c r="K98"/>
  <c r="J98"/>
  <c r="I98"/>
  <c r="H111"/>
  <c r="H110"/>
  <c r="H109"/>
  <c r="H108"/>
  <c r="H107"/>
  <c r="H106"/>
  <c r="H105"/>
  <c r="H104"/>
  <c r="H103"/>
  <c r="H102"/>
  <c r="H101"/>
  <c r="H100"/>
  <c r="H99"/>
  <c r="H98"/>
  <c r="G111"/>
  <c r="G110"/>
  <c r="G109"/>
  <c r="G108"/>
  <c r="G107"/>
  <c r="G106"/>
  <c r="G105"/>
  <c r="G104"/>
  <c r="G103"/>
  <c r="G102"/>
  <c r="G101"/>
  <c r="G100"/>
  <c r="G99"/>
  <c r="G98"/>
  <c r="F111"/>
  <c r="F110"/>
  <c r="F109"/>
  <c r="F108"/>
  <c r="F107"/>
  <c r="F106"/>
  <c r="F105"/>
  <c r="F104"/>
  <c r="F103"/>
  <c r="F102"/>
  <c r="F101"/>
  <c r="F100"/>
  <c r="F99"/>
  <c r="F98"/>
  <c r="E111"/>
  <c r="E110"/>
  <c r="E109"/>
  <c r="E108"/>
  <c r="E107"/>
  <c r="E106"/>
  <c r="E105"/>
  <c r="E104"/>
  <c r="E103"/>
  <c r="E102"/>
  <c r="E101"/>
  <c r="E100"/>
  <c r="E99"/>
  <c r="E98"/>
  <c r="D111"/>
  <c r="D110"/>
  <c r="D109"/>
  <c r="D108"/>
  <c r="D107"/>
  <c r="D106"/>
  <c r="D105"/>
  <c r="D104"/>
  <c r="D103"/>
  <c r="D102"/>
  <c r="D101"/>
  <c r="D100"/>
  <c r="D99"/>
  <c r="D98"/>
  <c r="C111"/>
  <c r="C110"/>
  <c r="C109"/>
  <c r="C108"/>
  <c r="C107"/>
  <c r="C106"/>
  <c r="C105"/>
  <c r="C104"/>
  <c r="C103"/>
  <c r="C102"/>
  <c r="C101"/>
  <c r="C100"/>
  <c r="C99"/>
  <c r="C98"/>
  <c r="J97"/>
  <c r="I97"/>
  <c r="E97"/>
  <c r="D97"/>
  <c r="C97"/>
  <c r="K97"/>
  <c r="H97"/>
  <c r="G97"/>
  <c r="F97"/>
  <c r="I23"/>
  <c r="H23"/>
  <c r="G23"/>
  <c r="F23"/>
  <c r="E23"/>
  <c r="D23"/>
  <c r="J23" l="1"/>
  <c r="C23"/>
</calcChain>
</file>

<file path=xl/sharedStrings.xml><?xml version="1.0" encoding="utf-8"?>
<sst xmlns="http://schemas.openxmlformats.org/spreadsheetml/2006/main" count="345" uniqueCount="171">
  <si>
    <t>Наименование</t>
  </si>
  <si>
    <t>Код доходов</t>
  </si>
  <si>
    <t>Утверждено на 2019 год (№ 76-ОЗ от 13.12.2018 в первоначальной редакции), руб.</t>
  </si>
  <si>
    <t>Утверждено на 2019 год (№ 76-ОЗ в редакции от 12.12.2019 №71 -ОЗ), руб.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</si>
  <si>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</si>
  <si>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</si>
  <si>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</si>
  <si>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</si>
  <si>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</si>
  <si>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</si>
  <si>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Иные безвозмездные поступления</t>
  </si>
  <si>
    <t>X</t>
  </si>
  <si>
    <t>Доходы бюджета - всего</t>
  </si>
  <si>
    <t>2 00 00000 00 0000 000</t>
  </si>
  <si>
    <t>2 02 00000 00 0000 000</t>
  </si>
  <si>
    <t>2 02 1000 00 00000 150</t>
  </si>
  <si>
    <t>2 02 20000 00 0000 150</t>
  </si>
  <si>
    <t>2 02 30000 00 0000 150</t>
  </si>
  <si>
    <t>2 02 4000 00 00000 150</t>
  </si>
  <si>
    <t>Сведения о внесенных изменениях в Закон Ивановской области 
от 13.12.2018 № 76-ОЗ "Об областном бюджете на 2019 год и на плановый период 2020 и 2021 годов" в части доходов и расходов областного бюджета на 2019 год</t>
  </si>
  <si>
    <t>Утверждено на 2019 год (№ 76-ОЗ в редакции от 20.12.2018 № 81 -ОЗ), руб.</t>
  </si>
  <si>
    <t>Утверждено на 2019 год (№ 76-ОЗ в редакции от 04.03.2019 № 5 -ОЗ), руб.</t>
  </si>
  <si>
    <t>Утверждено на 2019 год (№ 76-ОЗ в редакции от 28.10.2019 № 54 -ОЗ), руб.</t>
  </si>
  <si>
    <t>Утверждено на 2019 год (№ 76-ОЗ в редакции от 01.04.2019 № 16 -ОЗ), руб.</t>
  </si>
  <si>
    <t>Утверждено на 2019 год (№ 76-ОЗ в редакции от 17.05.2019 № 24 -ОЗ), руб.</t>
  </si>
  <si>
    <t>Утверждено на 2019 год (№ 76-ОЗ в редакции от 24.06.2019 № 36 -ОЗ), руб.</t>
  </si>
  <si>
    <t>Утверждено на 2019 год (№ 76-ОЗ в редакции от 27.09.2019 № 47 -ОЗ), руб.</t>
  </si>
  <si>
    <t>Итого</t>
  </si>
  <si>
    <t xml:space="preserve">  ОБЩЕГОСУДАРСТВЕННЫЕ ВОПРОСЫ</t>
  </si>
  <si>
    <t xml:space="preserve">    Функционирование высшего должностного лица субъекта Российской Федерации и муниципального образования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</si>
  <si>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</si>
  <si>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</si>
  <si>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Судебная система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</si>
  <si>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</si>
  <si>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Обеспечение проведения выборов и референдумов</t>
  </si>
  <si>
    <t xml:space="preserve">    Резервные фонды</t>
  </si>
  <si>
    <t xml:space="preserve">    Другие общегосударственные вопросы</t>
  </si>
  <si>
    <t xml:space="preserve">  НАЦИОНАЛЬНАЯ ОБОРОНА</t>
  </si>
  <si>
    <t xml:space="preserve">    Мобилизационная и вневойсковая подготовка</t>
  </si>
  <si>
    <t xml:space="preserve">  НАЦИОНАЛЬНАЯ БЕЗОПАСНОСТЬ И ПРАВООХРАНИТЕЛЬНАЯ ДЕЯТЕЛЬНОСТЬ</t>
  </si>
  <si>
    <t xml:space="preserve">    Органы юстиции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</si>
  <si>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</si>
  <si>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 xml:space="preserve">    Обеспечение пожарной безопасности</t>
  </si>
  <si>
    <t xml:space="preserve">  НАЦИОНАЛЬНАЯ ЭКОНОМИКА</t>
  </si>
  <si>
    <t xml:space="preserve">    Общеэкономические вопросы</t>
  </si>
  <si>
    <t xml:space="preserve">    Сельское хозяйство и рыболовство</t>
  </si>
  <si>
    <t xml:space="preserve">    Водное хозяйство</t>
  </si>
  <si>
    <t xml:space="preserve">    Лесное хозяйство</t>
  </si>
  <si>
    <t xml:space="preserve">    Транспорт</t>
  </si>
  <si>
    <t xml:space="preserve">    Дорожное хозяйство (дорожные фонды)</t>
  </si>
  <si>
    <t xml:space="preserve">    Другие вопросы в области национальной экономики</t>
  </si>
  <si>
    <t xml:space="preserve">  ЖИЛИЩНО-КОММУНАЛЬНОЕ ХОЗЯЙСТВО</t>
  </si>
  <si>
    <t xml:space="preserve">    Коммунальное хозяйство</t>
  </si>
  <si>
    <t xml:space="preserve">    Благоустройство</t>
  </si>
  <si>
    <t xml:space="preserve">    Другие вопросы в области жилищно-коммунального хозяйства</t>
  </si>
  <si>
    <t xml:space="preserve">  ОХРАНА ОКРУЖАЮЩЕЙ СРЕДЫ</t>
  </si>
  <si>
    <t xml:space="preserve">    Сбор, удаление отходов и очистка сточных вод</t>
  </si>
  <si>
    <t xml:space="preserve">    Охрана объектов растительного и животного мира и среды их обитания</t>
  </si>
  <si>
    <t xml:space="preserve">    Другие вопросы в области охраны окружающей среды</t>
  </si>
  <si>
    <t xml:space="preserve">  ОБРАЗОВАНИЕ</t>
  </si>
  <si>
    <t xml:space="preserve">    Дошкольное образование</t>
  </si>
  <si>
    <t xml:space="preserve">    Общее образование</t>
  </si>
  <si>
    <t xml:space="preserve">    Дополнительное образование детей</t>
  </si>
  <si>
    <t xml:space="preserve">    Среднее профессиональное образование</t>
  </si>
  <si>
    <t xml:space="preserve">    Профессиональная подготовка, переподготовка и повышение квалификации</t>
  </si>
  <si>
    <t xml:space="preserve">    Молодежная политика</t>
  </si>
  <si>
    <t xml:space="preserve">    Другие вопросы в области образования</t>
  </si>
  <si>
    <t xml:space="preserve">  КУЛЬТУРА, КИНЕМАТОГРАФИЯ</t>
  </si>
  <si>
    <t xml:space="preserve">    Культура</t>
  </si>
  <si>
    <t xml:space="preserve">    Другие вопросы в области культуры, кинематографии</t>
  </si>
  <si>
    <t xml:space="preserve">  ЗДРАВООХРАНЕНИЕ</t>
  </si>
  <si>
    <t xml:space="preserve">    Стационарная медицинская помощь</t>
  </si>
  <si>
    <t xml:space="preserve">    Амбулаторная помощь</t>
  </si>
  <si>
    <t xml:space="preserve">    Медицинская помощь в дневных стационарах всех типов</t>
  </si>
  <si>
    <t xml:space="preserve">    Скорая медицинская помощь</t>
  </si>
  <si>
    <t xml:space="preserve">    Заготовка, переработка, хранение и обеспечение безопасности донорской крови и ее компонентов</t>
  </si>
  <si>
    <t xml:space="preserve">    Другие вопросы в области здравоохранения</t>
  </si>
  <si>
    <t xml:space="preserve">  СОЦИАЛЬНАЯ ПОЛИТИКА</t>
  </si>
  <si>
    <t xml:space="preserve">    Пенсионное обеспечение</t>
  </si>
  <si>
    <t xml:space="preserve">    Социальное обслуживание населения</t>
  </si>
  <si>
    <t xml:space="preserve">    Социальное обеспечение населения</t>
  </si>
  <si>
    <t xml:space="preserve">    Охрана семьи и детства</t>
  </si>
  <si>
    <t xml:space="preserve">    Другие вопросы в области социальной политики</t>
  </si>
  <si>
    <t xml:space="preserve">  ФИЗИЧЕСКАЯ КУЛЬТУРА И СПОРТ</t>
  </si>
  <si>
    <t xml:space="preserve">    Физическая культура</t>
  </si>
  <si>
    <t xml:space="preserve">    Массовый спорт</t>
  </si>
  <si>
    <t xml:space="preserve">    Спорт высших достижений</t>
  </si>
  <si>
    <t xml:space="preserve">    Другие вопросы в области физической культуры и спорта</t>
  </si>
  <si>
    <t xml:space="preserve">  СРЕДСТВА МАССОВОЙ ИНФОРМАЦИИ</t>
  </si>
  <si>
    <t xml:space="preserve">    Периодическая печать и издательства</t>
  </si>
  <si>
    <t xml:space="preserve">    Другие вопросы в области средств массовой информации</t>
  </si>
  <si>
    <t xml:space="preserve">  ОБСЛУЖИВАНИЕ ГОСУДАРСТВЕННОГО И МУНИЦИПАЛЬНОГО ДОЛГА</t>
  </si>
  <si>
    <t xml:space="preserve">    Обслуживание государственного внутреннего и муниципального долга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</si>
  <si>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</si>
  <si>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 xml:space="preserve">    Дотации на выравнивание бюджетной обеспеченности субъектов Российской Федерации и муниципальных образований</t>
  </si>
  <si>
    <t xml:space="preserve">    Иные дотации</t>
  </si>
  <si>
    <t>0100</t>
  </si>
  <si>
    <t>0102</t>
  </si>
  <si>
    <t>0103</t>
  </si>
  <si>
    <t>0104</t>
  </si>
  <si>
    <t>0105</t>
  </si>
  <si>
    <t>0106</t>
  </si>
  <si>
    <t>0107</t>
  </si>
  <si>
    <t>0111</t>
  </si>
  <si>
    <t>0113</t>
  </si>
  <si>
    <t>0200</t>
  </si>
  <si>
    <t>0203</t>
  </si>
  <si>
    <t>0300</t>
  </si>
  <si>
    <t>0304</t>
  </si>
  <si>
    <t>0309</t>
  </si>
  <si>
    <t>0310</t>
  </si>
  <si>
    <t>0400</t>
  </si>
  <si>
    <t>0401</t>
  </si>
  <si>
    <t>0405</t>
  </si>
  <si>
    <t>0406</t>
  </si>
  <si>
    <t>0407</t>
  </si>
  <si>
    <t>0408</t>
  </si>
  <si>
    <t>0409</t>
  </si>
  <si>
    <t>0412</t>
  </si>
  <si>
    <t>0500</t>
  </si>
  <si>
    <t xml:space="preserve">    Жилищное хозяйство</t>
  </si>
  <si>
    <t>0501</t>
  </si>
  <si>
    <t>0502</t>
  </si>
  <si>
    <t>0503</t>
  </si>
  <si>
    <t>0505</t>
  </si>
  <si>
    <t>0600</t>
  </si>
  <si>
    <t>0602</t>
  </si>
  <si>
    <t>0603</t>
  </si>
  <si>
    <t>0605</t>
  </si>
  <si>
    <t>0700</t>
  </si>
  <si>
    <t>0701</t>
  </si>
  <si>
    <t>0702</t>
  </si>
  <si>
    <t>0703</t>
  </si>
  <si>
    <t>0704</t>
  </si>
  <si>
    <t>0705</t>
  </si>
  <si>
    <t>0707</t>
  </si>
  <si>
    <t>0709</t>
  </si>
  <si>
    <t>0800</t>
  </si>
  <si>
    <t>0801</t>
  </si>
  <si>
    <t>0804</t>
  </si>
  <si>
    <t>0900</t>
  </si>
  <si>
    <t>0901</t>
  </si>
  <si>
    <t>0902</t>
  </si>
  <si>
    <t>0903</t>
  </si>
  <si>
    <t>0904</t>
  </si>
  <si>
    <t>0906</t>
  </si>
  <si>
    <t>0909</t>
  </si>
  <si>
    <t xml:space="preserve">    Прочие межбюджетные трансферты общего характера</t>
  </si>
  <si>
    <t>Расходы бюджета - всего</t>
  </si>
  <si>
    <t>НАЛОГОВЫЕ И НЕНАЛОГОВЫЕ ДОХОДЫ</t>
  </si>
  <si>
    <t>Налог на прибыль организаций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</si>
  <si>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</si>
  <si>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</si>
  <si>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</si>
  <si>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Налог на имущество организаций</t>
  </si>
  <si>
    <t>Транспортный налог</t>
  </si>
  <si>
    <t>Налог на игорный бизнес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</si>
  <si>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</si>
  <si>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</si>
  <si>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Иные налоговые и неналоговые доходы</t>
  </si>
  <si>
    <t>Х</t>
  </si>
  <si>
    <t>1 00 00000 00 0000 000</t>
  </si>
  <si>
    <t>1 01 01000 00 0000 000</t>
  </si>
  <si>
    <t>1 01 02000 00 0000 000</t>
  </si>
  <si>
    <t>1 03 02000 00 0000 000</t>
  </si>
  <si>
    <t>1 05 01000 00 0000 000</t>
  </si>
  <si>
    <t>1 06 02000 00 0000 000</t>
  </si>
  <si>
    <t>1 06 04000 00 0000 000</t>
  </si>
  <si>
    <t>1 06 05000 00 0000 000</t>
  </si>
  <si>
    <t>1 07 01000 00 0000 000</t>
  </si>
  <si>
    <t>1 07 04000 00 0000 000</t>
  </si>
</sst>
</file>

<file path=xl/styles.xml><?xml version="1.0" encoding="utf-8"?>
<styleSheet xmlns="http://schemas.openxmlformats.org/spreadsheetml/2006/main">
  <numFmts count="1">
    <numFmt numFmtId="164" formatCode="###\ ###\ ###\ ###\ ##0.00"/>
  </numFmts>
  <fonts count="3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 Cyr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7">
    <xf numFmtId="0" fontId="0" fillId="0" borderId="0"/>
    <xf numFmtId="0" fontId="19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21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0" fillId="0" borderId="13">
      <alignment vertical="top" wrapText="1"/>
    </xf>
    <xf numFmtId="1" fontId="31" fillId="0" borderId="13">
      <alignment horizontal="center" vertical="top" shrinkToFit="1"/>
    </xf>
    <xf numFmtId="4" fontId="30" fillId="16" borderId="13">
      <alignment horizontal="right" vertical="top" shrinkToFit="1"/>
    </xf>
    <xf numFmtId="0" fontId="30" fillId="0" borderId="16">
      <alignment horizontal="right"/>
    </xf>
    <xf numFmtId="0" fontId="31" fillId="0" borderId="0"/>
    <xf numFmtId="4" fontId="30" fillId="16" borderId="16">
      <alignment horizontal="right" vertical="top" shrinkToFit="1"/>
    </xf>
    <xf numFmtId="0" fontId="1" fillId="0" borderId="0"/>
    <xf numFmtId="0" fontId="2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" fillId="0" borderId="0"/>
    <xf numFmtId="0" fontId="2" fillId="0" borderId="0"/>
    <xf numFmtId="0" fontId="2" fillId="14" borderId="8" applyNumberFormat="0" applyFont="0" applyAlignment="0" applyProtection="0"/>
    <xf numFmtId="0" fontId="2" fillId="0" borderId="0"/>
    <xf numFmtId="0" fontId="2" fillId="14" borderId="8" applyNumberFormat="0" applyFont="0" applyAlignment="0" applyProtection="0"/>
    <xf numFmtId="0" fontId="1" fillId="0" borderId="0"/>
    <xf numFmtId="0" fontId="2" fillId="0" borderId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0" borderId="0"/>
    <xf numFmtId="0" fontId="1" fillId="0" borderId="0"/>
    <xf numFmtId="0" fontId="2" fillId="14" borderId="8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14" borderId="8" applyNumberFormat="0" applyFont="0" applyAlignment="0" applyProtection="0"/>
    <xf numFmtId="0" fontId="1" fillId="0" borderId="0"/>
    <xf numFmtId="0" fontId="2" fillId="14" borderId="8" applyNumberFormat="0" applyFont="0" applyAlignment="0" applyProtection="0"/>
    <xf numFmtId="0" fontId="1" fillId="0" borderId="0"/>
    <xf numFmtId="0" fontId="2" fillId="0" borderId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133">
    <xf numFmtId="0" fontId="0" fillId="0" borderId="0" xfId="0"/>
    <xf numFmtId="4" fontId="0" fillId="0" borderId="0" xfId="0" applyNumberFormat="1"/>
    <xf numFmtId="0" fontId="22" fillId="15" borderId="0" xfId="0" applyNumberFormat="1" applyFont="1" applyFill="1" applyBorder="1" applyAlignment="1">
      <alignment horizontal="center" vertical="center" wrapText="1"/>
    </xf>
    <xf numFmtId="0" fontId="22" fillId="15" borderId="0" xfId="0" applyNumberFormat="1" applyFont="1" applyFill="1" applyBorder="1" applyAlignment="1">
      <alignment horizontal="center" vertical="center" wrapText="1"/>
    </xf>
    <xf numFmtId="0" fontId="22" fillId="15" borderId="10" xfId="0" applyNumberFormat="1" applyFont="1" applyFill="1" applyBorder="1" applyAlignment="1">
      <alignment horizontal="center" vertical="center" wrapText="1"/>
    </xf>
    <xf numFmtId="0" fontId="22" fillId="15" borderId="10" xfId="0" applyFont="1" applyFill="1" applyBorder="1" applyAlignment="1">
      <alignment horizontal="center" vertical="center" wrapText="1"/>
    </xf>
    <xf numFmtId="0" fontId="22" fillId="15" borderId="11" xfId="0" applyNumberFormat="1" applyFont="1" applyFill="1" applyBorder="1" applyAlignment="1">
      <alignment horizontal="center" vertical="center" wrapText="1"/>
    </xf>
    <xf numFmtId="0" fontId="25" fillId="15" borderId="10" xfId="0" applyFont="1" applyFill="1" applyBorder="1" applyAlignment="1">
      <alignment horizontal="left" vertical="top" wrapText="1"/>
    </xf>
    <xf numFmtId="0" fontId="27" fillId="15" borderId="10" xfId="0" applyFont="1" applyFill="1" applyBorder="1" applyAlignment="1">
      <alignment horizontal="left" vertical="top" wrapText="1"/>
    </xf>
    <xf numFmtId="4" fontId="24" fillId="0" borderId="10" xfId="0" applyNumberFormat="1" applyFont="1" applyBorder="1" applyAlignment="1">
      <alignment horizontal="right" vertical="center"/>
    </xf>
    <xf numFmtId="4" fontId="24" fillId="15" borderId="10" xfId="0" applyNumberFormat="1" applyFont="1" applyFill="1" applyBorder="1" applyAlignment="1">
      <alignment horizontal="right" vertical="center"/>
    </xf>
    <xf numFmtId="164" fontId="25" fillId="15" borderId="10" xfId="0" applyNumberFormat="1" applyFont="1" applyFill="1" applyBorder="1" applyAlignment="1">
      <alignment horizontal="right" vertical="center" wrapText="1"/>
    </xf>
    <xf numFmtId="164" fontId="27" fillId="15" borderId="10" xfId="0" applyNumberFormat="1" applyFont="1" applyFill="1" applyBorder="1" applyAlignment="1">
      <alignment horizontal="right" vertical="center" wrapText="1"/>
    </xf>
    <xf numFmtId="164" fontId="27" fillId="15" borderId="10" xfId="0" applyNumberFormat="1" applyFont="1" applyFill="1" applyBorder="1" applyAlignment="1">
      <alignment horizontal="right" vertical="top" wrapText="1"/>
    </xf>
    <xf numFmtId="4" fontId="26" fillId="0" borderId="10" xfId="0" applyNumberFormat="1" applyFont="1" applyBorder="1" applyAlignment="1">
      <alignment wrapText="1"/>
    </xf>
    <xf numFmtId="0" fontId="26" fillId="0" borderId="0" xfId="0" applyFont="1" applyAlignment="1">
      <alignment wrapText="1"/>
    </xf>
    <xf numFmtId="164" fontId="25" fillId="15" borderId="10" xfId="0" applyNumberFormat="1" applyFont="1" applyFill="1" applyBorder="1" applyAlignment="1">
      <alignment horizontal="right" vertical="top" wrapText="1"/>
    </xf>
    <xf numFmtId="0" fontId="23" fillId="15" borderId="0" xfId="0" applyNumberFormat="1" applyFont="1" applyFill="1" applyBorder="1" applyAlignment="1">
      <alignment vertical="center" wrapText="1"/>
    </xf>
    <xf numFmtId="4" fontId="25" fillId="15" borderId="10" xfId="0" applyNumberFormat="1" applyFont="1" applyFill="1" applyBorder="1" applyAlignment="1">
      <alignment horizontal="right" vertical="top" wrapText="1"/>
    </xf>
    <xf numFmtId="4" fontId="24" fillId="0" borderId="10" xfId="0" applyNumberFormat="1" applyFont="1" applyBorder="1" applyAlignment="1">
      <alignment vertical="top" wrapText="1"/>
    </xf>
    <xf numFmtId="4" fontId="24" fillId="0" borderId="10" xfId="0" applyNumberFormat="1" applyFont="1" applyBorder="1" applyAlignment="1">
      <alignment vertical="center" wrapText="1"/>
    </xf>
    <xf numFmtId="4" fontId="26" fillId="0" borderId="10" xfId="0" applyNumberFormat="1" applyFont="1" applyBorder="1" applyAlignment="1">
      <alignment horizontal="right" vertical="center" wrapText="1"/>
    </xf>
    <xf numFmtId="4" fontId="24" fillId="0" borderId="10" xfId="0" applyNumberFormat="1" applyFont="1" applyBorder="1" applyAlignment="1">
      <alignment horizontal="right" vertical="center" wrapText="1"/>
    </xf>
    <xf numFmtId="0" fontId="24" fillId="0" borderId="12" xfId="0" applyFont="1" applyBorder="1" applyAlignment="1">
      <alignment horizontal="center" vertical="center"/>
    </xf>
    <xf numFmtId="3" fontId="25" fillId="15" borderId="12" xfId="0" applyNumberFormat="1" applyFont="1" applyFill="1" applyBorder="1" applyAlignment="1">
      <alignment horizontal="center" vertical="center" wrapText="1"/>
    </xf>
    <xf numFmtId="0" fontId="25" fillId="15" borderId="12" xfId="0" applyFont="1" applyFill="1" applyBorder="1" applyAlignment="1">
      <alignment horizontal="center" vertical="center" wrapText="1"/>
    </xf>
    <xf numFmtId="0" fontId="27" fillId="15" borderId="12" xfId="0" applyFont="1" applyFill="1" applyBorder="1" applyAlignment="1">
      <alignment horizontal="center" vertical="top" wrapText="1"/>
    </xf>
    <xf numFmtId="0" fontId="24" fillId="0" borderId="12" xfId="0" applyFont="1" applyBorder="1" applyAlignment="1">
      <alignment horizontal="center" vertical="top"/>
    </xf>
    <xf numFmtId="0" fontId="23" fillId="15" borderId="0" xfId="0" applyNumberFormat="1" applyFont="1" applyFill="1" applyBorder="1" applyAlignment="1">
      <alignment horizontal="center" vertical="center" wrapText="1"/>
    </xf>
    <xf numFmtId="4" fontId="25" fillId="15" borderId="10" xfId="0" applyNumberFormat="1" applyFont="1" applyFill="1" applyBorder="1" applyAlignment="1">
      <alignment vertical="top" wrapText="1"/>
    </xf>
    <xf numFmtId="4" fontId="24" fillId="0" borderId="12" xfId="0" applyNumberFormat="1" applyFont="1" applyBorder="1" applyAlignment="1">
      <alignment horizontal="right" vertical="center" wrapText="1"/>
    </xf>
    <xf numFmtId="4" fontId="26" fillId="0" borderId="12" xfId="0" applyNumberFormat="1" applyFont="1" applyBorder="1" applyAlignment="1">
      <alignment horizontal="right" vertical="center" wrapText="1"/>
    </xf>
    <xf numFmtId="4" fontId="29" fillId="0" borderId="12" xfId="0" applyNumberFormat="1" applyFont="1" applyBorder="1" applyAlignment="1">
      <alignment horizontal="right" vertical="center"/>
    </xf>
    <xf numFmtId="4" fontId="24" fillId="0" borderId="10" xfId="0" applyNumberFormat="1" applyFont="1" applyBorder="1" applyAlignment="1"/>
    <xf numFmtId="4" fontId="25" fillId="15" borderId="12" xfId="0" applyNumberFormat="1" applyFont="1" applyFill="1" applyBorder="1" applyAlignment="1">
      <alignment vertical="top" wrapText="1"/>
    </xf>
    <xf numFmtId="4" fontId="24" fillId="0" borderId="10" xfId="0" applyNumberFormat="1" applyFont="1" applyBorder="1" applyAlignment="1">
      <alignment horizontal="right"/>
    </xf>
    <xf numFmtId="4" fontId="24" fillId="0" borderId="12" xfId="0" applyNumberFormat="1" applyFont="1" applyBorder="1" applyAlignment="1">
      <alignment vertical="center" wrapText="1"/>
    </xf>
    <xf numFmtId="4" fontId="24" fillId="0" borderId="10" xfId="0" applyNumberFormat="1" applyFont="1" applyBorder="1" applyAlignment="1">
      <alignment horizontal="right" vertical="top" wrapText="1"/>
    </xf>
    <xf numFmtId="4" fontId="26" fillId="0" borderId="12" xfId="0" applyNumberFormat="1" applyFont="1" applyBorder="1" applyAlignment="1">
      <alignment wrapText="1"/>
    </xf>
    <xf numFmtId="4" fontId="26" fillId="0" borderId="10" xfId="0" applyNumberFormat="1" applyFont="1" applyBorder="1" applyAlignment="1">
      <alignment horizontal="right" vertical="top" wrapText="1"/>
    </xf>
    <xf numFmtId="4" fontId="26" fillId="0" borderId="12" xfId="0" applyNumberFormat="1" applyFont="1" applyBorder="1" applyAlignment="1">
      <alignment vertical="top" wrapText="1"/>
    </xf>
    <xf numFmtId="4" fontId="26" fillId="0" borderId="10" xfId="0" applyNumberFormat="1" applyFont="1" applyBorder="1" applyAlignment="1">
      <alignment vertical="top" wrapText="1"/>
    </xf>
    <xf numFmtId="0" fontId="22" fillId="15" borderId="12" xfId="0" applyNumberFormat="1" applyFont="1" applyFill="1" applyBorder="1" applyAlignment="1">
      <alignment horizontal="center" vertical="center" wrapText="1"/>
    </xf>
    <xf numFmtId="4" fontId="22" fillId="15" borderId="12" xfId="0" applyNumberFormat="1" applyFont="1" applyFill="1" applyBorder="1" applyAlignment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wrapText="1"/>
    </xf>
    <xf numFmtId="4" fontId="22" fillId="15" borderId="10" xfId="0" applyNumberFormat="1" applyFont="1" applyFill="1" applyBorder="1" applyAlignment="1">
      <alignment horizontal="right" vertical="center" wrapText="1"/>
    </xf>
    <xf numFmtId="49" fontId="27" fillId="0" borderId="14" xfId="26" applyNumberFormat="1" applyFont="1" applyBorder="1" applyProtection="1">
      <alignment vertical="top" wrapText="1"/>
    </xf>
    <xf numFmtId="49" fontId="25" fillId="0" borderId="14" xfId="26" applyNumberFormat="1" applyFont="1" applyBorder="1" applyProtection="1">
      <alignment vertical="top" wrapText="1"/>
    </xf>
    <xf numFmtId="49" fontId="27" fillId="0" borderId="15" xfId="26" applyNumberFormat="1" applyFont="1" applyBorder="1" applyProtection="1">
      <alignment vertical="top" wrapText="1"/>
    </xf>
    <xf numFmtId="49" fontId="27" fillId="0" borderId="12" xfId="26" applyNumberFormat="1" applyFont="1" applyBorder="1" applyProtection="1">
      <alignment vertical="top" wrapText="1"/>
    </xf>
    <xf numFmtId="4" fontId="0" fillId="0" borderId="0" xfId="0" applyNumberFormat="1" applyAlignment="1">
      <alignment horizontal="right"/>
    </xf>
    <xf numFmtId="4" fontId="26" fillId="15" borderId="10" xfId="0" applyNumberFormat="1" applyFont="1" applyFill="1" applyBorder="1" applyProtection="1">
      <protection locked="0"/>
    </xf>
    <xf numFmtId="49" fontId="22" fillId="0" borderId="12" xfId="0" applyNumberFormat="1" applyFont="1" applyBorder="1" applyAlignment="1">
      <alignment horizontal="center" vertical="top" wrapText="1"/>
    </xf>
    <xf numFmtId="49" fontId="20" fillId="0" borderId="12" xfId="0" applyNumberFormat="1" applyFont="1" applyBorder="1" applyAlignment="1">
      <alignment horizontal="center" vertical="top" wrapText="1"/>
    </xf>
    <xf numFmtId="49" fontId="29" fillId="0" borderId="12" xfId="0" applyNumberFormat="1" applyFont="1" applyBorder="1" applyAlignment="1">
      <alignment horizontal="center"/>
    </xf>
    <xf numFmtId="49" fontId="29" fillId="0" borderId="12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" fontId="24" fillId="15" borderId="10" xfId="31" applyNumberFormat="1" applyFont="1" applyFill="1" applyBorder="1" applyAlignment="1" applyProtection="1">
      <alignment vertical="top" shrinkToFit="1"/>
    </xf>
    <xf numFmtId="4" fontId="24" fillId="15" borderId="10" xfId="28" applyNumberFormat="1" applyFont="1" applyFill="1" applyBorder="1" applyProtection="1">
      <alignment horizontal="right" vertical="top" shrinkToFit="1"/>
    </xf>
    <xf numFmtId="4" fontId="24" fillId="15" borderId="10" xfId="28" applyNumberFormat="1" applyFont="1" applyFill="1" applyBorder="1" applyAlignment="1" applyProtection="1">
      <alignment vertical="top" shrinkToFit="1"/>
    </xf>
    <xf numFmtId="4" fontId="26" fillId="15" borderId="10" xfId="28" applyNumberFormat="1" applyFont="1" applyFill="1" applyBorder="1" applyProtection="1">
      <alignment horizontal="right" vertical="top" shrinkToFit="1"/>
    </xf>
    <xf numFmtId="4" fontId="26" fillId="15" borderId="10" xfId="28" applyNumberFormat="1" applyFont="1" applyFill="1" applyBorder="1" applyAlignment="1" applyProtection="1">
      <alignment vertical="top" shrinkToFit="1"/>
    </xf>
    <xf numFmtId="4" fontId="24" fillId="15" borderId="10" xfId="28" applyNumberFormat="1" applyFont="1" applyFill="1" applyBorder="1" applyAlignment="1" applyProtection="1">
      <alignment horizontal="right" vertical="top" shrinkToFit="1"/>
    </xf>
    <xf numFmtId="49" fontId="27" fillId="15" borderId="14" xfId="26" applyNumberFormat="1" applyFont="1" applyFill="1" applyBorder="1" applyProtection="1">
      <alignment vertical="top" wrapText="1"/>
    </xf>
    <xf numFmtId="49" fontId="0" fillId="15" borderId="12" xfId="0" applyNumberFormat="1" applyFill="1" applyBorder="1" applyAlignment="1">
      <alignment horizontal="center"/>
    </xf>
    <xf numFmtId="4" fontId="24" fillId="0" borderId="10" xfId="0" applyNumberFormat="1" applyFont="1" applyBorder="1"/>
    <xf numFmtId="4" fontId="26" fillId="0" borderId="10" xfId="0" applyNumberFormat="1" applyFont="1" applyFill="1" applyBorder="1" applyAlignment="1">
      <alignment horizontal="right" vertical="center" wrapText="1"/>
    </xf>
    <xf numFmtId="4" fontId="26" fillId="0" borderId="10" xfId="0" applyNumberFormat="1" applyFont="1" applyFill="1" applyBorder="1" applyAlignment="1">
      <alignment horizontal="right" vertical="top" wrapText="1"/>
    </xf>
    <xf numFmtId="4" fontId="26" fillId="0" borderId="10" xfId="0" applyNumberFormat="1" applyFont="1" applyFill="1" applyBorder="1" applyAlignment="1">
      <alignment vertical="top" wrapText="1"/>
    </xf>
    <xf numFmtId="4" fontId="26" fillId="0" borderId="10" xfId="0" applyNumberFormat="1" applyFont="1" applyBorder="1" applyAlignment="1">
      <alignment horizontal="right"/>
    </xf>
    <xf numFmtId="4" fontId="26" fillId="0" borderId="10" xfId="0" applyNumberFormat="1" applyFont="1" applyBorder="1" applyAlignment="1"/>
    <xf numFmtId="0" fontId="26" fillId="0" borderId="0" xfId="0" applyFont="1"/>
    <xf numFmtId="4" fontId="26" fillId="0" borderId="0" xfId="0" applyNumberFormat="1" applyFont="1"/>
    <xf numFmtId="4" fontId="26" fillId="0" borderId="0" xfId="0" applyNumberFormat="1" applyFont="1" applyAlignment="1">
      <alignment horizontal="right"/>
    </xf>
    <xf numFmtId="2" fontId="32" fillId="0" borderId="0" xfId="0" applyNumberFormat="1" applyFont="1"/>
    <xf numFmtId="2" fontId="32" fillId="0" borderId="0" xfId="0" applyNumberFormat="1" applyFont="1" applyAlignment="1">
      <alignment horizontal="right"/>
    </xf>
    <xf numFmtId="49" fontId="20" fillId="15" borderId="12" xfId="0" applyNumberFormat="1" applyFont="1" applyFill="1" applyBorder="1" applyAlignment="1">
      <alignment horizontal="center" vertical="top" wrapText="1"/>
    </xf>
    <xf numFmtId="4" fontId="26" fillId="15" borderId="10" xfId="0" applyNumberFormat="1" applyFont="1" applyFill="1" applyBorder="1" applyAlignment="1">
      <alignment vertical="top" wrapText="1"/>
    </xf>
    <xf numFmtId="4" fontId="24" fillId="0" borderId="12" xfId="0" applyNumberFormat="1" applyFont="1" applyBorder="1" applyAlignment="1">
      <alignment vertical="top"/>
    </xf>
    <xf numFmtId="4" fontId="24" fillId="0" borderId="10" xfId="0" applyNumberFormat="1" applyFont="1" applyBorder="1" applyAlignment="1">
      <alignment vertical="top"/>
    </xf>
    <xf numFmtId="4" fontId="26" fillId="0" borderId="10" xfId="0" applyNumberFormat="1" applyFont="1" applyBorder="1" applyAlignment="1">
      <alignment vertical="top"/>
    </xf>
    <xf numFmtId="4" fontId="26" fillId="15" borderId="10" xfId="0" applyNumberFormat="1" applyFont="1" applyFill="1" applyBorder="1" applyAlignment="1" applyProtection="1">
      <alignment vertical="top"/>
      <protection locked="0"/>
    </xf>
    <xf numFmtId="164" fontId="25" fillId="15" borderId="10" xfId="0" applyNumberFormat="1" applyFont="1" applyFill="1" applyBorder="1" applyAlignment="1">
      <alignment vertical="top" wrapText="1"/>
    </xf>
    <xf numFmtId="4" fontId="24" fillId="0" borderId="12" xfId="0" applyNumberFormat="1" applyFont="1" applyBorder="1" applyAlignment="1">
      <alignment vertical="top" wrapText="1"/>
    </xf>
    <xf numFmtId="164" fontId="27" fillId="15" borderId="10" xfId="0" applyNumberFormat="1" applyFont="1" applyFill="1" applyBorder="1" applyAlignment="1">
      <alignment vertical="top" wrapText="1"/>
    </xf>
    <xf numFmtId="4" fontId="26" fillId="15" borderId="10" xfId="0" applyNumberFormat="1" applyFont="1" applyFill="1" applyBorder="1" applyAlignment="1">
      <alignment vertical="top"/>
    </xf>
    <xf numFmtId="0" fontId="23" fillId="15" borderId="0" xfId="0" applyNumberFormat="1" applyFont="1" applyFill="1" applyBorder="1" applyAlignment="1">
      <alignment vertical="center" wrapText="1"/>
    </xf>
    <xf numFmtId="0" fontId="28" fillId="15" borderId="0" xfId="0" applyNumberFormat="1" applyFont="1" applyFill="1" applyBorder="1" applyAlignment="1">
      <alignment horizontal="center" vertical="center" wrapText="1"/>
    </xf>
    <xf numFmtId="0" fontId="23" fillId="15" borderId="0" xfId="0" applyNumberFormat="1" applyFont="1" applyFill="1" applyBorder="1" applyAlignment="1">
      <alignment horizontal="center" vertical="center" wrapText="1"/>
    </xf>
    <xf numFmtId="0" fontId="26" fillId="15" borderId="10" xfId="0" applyFont="1" applyFill="1" applyBorder="1" applyAlignment="1">
      <alignment horizontal="left" vertical="center" wrapText="1"/>
    </xf>
    <xf numFmtId="0" fontId="26" fillId="15" borderId="10" xfId="0" applyFont="1" applyFill="1" applyBorder="1" applyAlignment="1">
      <alignment horizontal="center" vertical="center" wrapText="1"/>
    </xf>
    <xf numFmtId="0" fontId="24" fillId="15" borderId="10" xfId="0" applyFont="1" applyFill="1" applyBorder="1" applyAlignment="1">
      <alignment horizontal="left" vertical="center" wrapText="1"/>
    </xf>
    <xf numFmtId="0" fontId="26" fillId="15" borderId="10" xfId="0" applyFont="1" applyFill="1" applyBorder="1" applyAlignment="1">
      <alignment horizontal="justify" vertical="center" wrapText="1"/>
    </xf>
    <xf numFmtId="4" fontId="26" fillId="15" borderId="10" xfId="0" applyNumberFormat="1" applyFont="1" applyFill="1" applyBorder="1" applyAlignment="1">
      <alignment horizontal="right" vertical="center"/>
    </xf>
    <xf numFmtId="4" fontId="26" fillId="15" borderId="10" xfId="0" applyNumberFormat="1" applyFont="1" applyFill="1" applyBorder="1" applyAlignment="1">
      <alignment horizontal="right" vertical="top"/>
    </xf>
    <xf numFmtId="4" fontId="24" fillId="0" borderId="0" xfId="0" applyNumberFormat="1" applyFont="1" applyBorder="1" applyAlignment="1">
      <alignment horizontal="right" vertical="center"/>
    </xf>
    <xf numFmtId="0" fontId="22" fillId="15" borderId="11" xfId="0" applyFont="1" applyFill="1" applyBorder="1" applyAlignment="1">
      <alignment horizontal="center" vertical="center" wrapText="1"/>
    </xf>
    <xf numFmtId="0" fontId="26" fillId="15" borderId="12" xfId="0" applyFont="1" applyFill="1" applyBorder="1" applyAlignment="1">
      <alignment horizontal="center" vertical="center" wrapText="1"/>
    </xf>
    <xf numFmtId="0" fontId="26" fillId="15" borderId="12" xfId="0" applyFont="1" applyFill="1" applyBorder="1" applyAlignment="1">
      <alignment horizontal="center" vertical="center"/>
    </xf>
    <xf numFmtId="0" fontId="24" fillId="15" borderId="12" xfId="0" applyFont="1" applyFill="1" applyBorder="1" applyAlignment="1">
      <alignment horizontal="center" vertical="center"/>
    </xf>
    <xf numFmtId="4" fontId="24" fillId="0" borderId="17" xfId="0" applyNumberFormat="1" applyFont="1" applyBorder="1" applyAlignment="1">
      <alignment horizontal="right"/>
    </xf>
    <xf numFmtId="4" fontId="24" fillId="0" borderId="17" xfId="0" applyNumberFormat="1" applyFont="1" applyBorder="1" applyAlignment="1">
      <alignment horizontal="right" vertical="top"/>
    </xf>
    <xf numFmtId="4" fontId="24" fillId="0" borderId="10" xfId="0" applyNumberFormat="1" applyFont="1" applyBorder="1" applyAlignment="1">
      <alignment horizontal="right" vertical="top"/>
    </xf>
    <xf numFmtId="4" fontId="35" fillId="0" borderId="18" xfId="75" applyNumberFormat="1" applyFont="1" applyBorder="1" applyAlignment="1">
      <alignment horizontal="right" vertical="top"/>
    </xf>
    <xf numFmtId="4" fontId="24" fillId="0" borderId="17" xfId="0" applyNumberFormat="1" applyFont="1" applyBorder="1" applyAlignment="1">
      <alignment horizontal="right" vertical="center"/>
    </xf>
    <xf numFmtId="4" fontId="24" fillId="0" borderId="10" xfId="0" applyNumberFormat="1" applyFont="1" applyBorder="1" applyAlignment="1">
      <alignment vertical="center"/>
    </xf>
    <xf numFmtId="4" fontId="20" fillId="0" borderId="10" xfId="0" applyNumberFormat="1" applyFont="1" applyBorder="1" applyAlignment="1">
      <alignment vertical="top" wrapText="1"/>
    </xf>
    <xf numFmtId="4" fontId="24" fillId="0" borderId="19" xfId="0" applyNumberFormat="1" applyFont="1" applyBorder="1" applyAlignment="1">
      <alignment horizontal="right" vertical="center"/>
    </xf>
    <xf numFmtId="4" fontId="24" fillId="0" borderId="11" xfId="0" applyNumberFormat="1" applyFont="1" applyBorder="1" applyAlignment="1">
      <alignment horizontal="right"/>
    </xf>
    <xf numFmtId="4" fontId="33" fillId="0" borderId="10" xfId="90" applyNumberFormat="1" applyFont="1" applyBorder="1" applyAlignment="1">
      <alignment vertical="top" wrapText="1"/>
    </xf>
    <xf numFmtId="4" fontId="33" fillId="0" borderId="10" xfId="92" applyNumberFormat="1" applyFont="1" applyBorder="1" applyAlignment="1">
      <alignment vertical="top" wrapText="1"/>
    </xf>
    <xf numFmtId="4" fontId="33" fillId="0" borderId="10" xfId="94" applyNumberFormat="1" applyFont="1" applyBorder="1" applyAlignment="1">
      <alignment vertical="top" wrapText="1"/>
    </xf>
    <xf numFmtId="4" fontId="33" fillId="0" borderId="10" xfId="96" applyNumberFormat="1" applyFont="1" applyBorder="1" applyAlignment="1">
      <alignment vertical="top" wrapText="1"/>
    </xf>
    <xf numFmtId="4" fontId="33" fillId="0" borderId="10" xfId="98" applyNumberFormat="1" applyFont="1" applyBorder="1" applyAlignment="1">
      <alignment vertical="top" wrapText="1"/>
    </xf>
    <xf numFmtId="4" fontId="33" fillId="0" borderId="10" xfId="100" applyNumberFormat="1" applyFont="1" applyBorder="1" applyAlignment="1">
      <alignment vertical="top" wrapText="1"/>
    </xf>
    <xf numFmtId="4" fontId="33" fillId="0" borderId="10" xfId="102" applyNumberFormat="1" applyFont="1" applyBorder="1" applyAlignment="1">
      <alignment vertical="top" wrapText="1"/>
    </xf>
    <xf numFmtId="4" fontId="33" fillId="0" borderId="10" xfId="104" applyNumberFormat="1" applyFont="1" applyBorder="1" applyAlignment="1">
      <alignment vertical="top" wrapText="1"/>
    </xf>
    <xf numFmtId="4" fontId="33" fillId="0" borderId="10" xfId="106" applyNumberFormat="1" applyFont="1" applyBorder="1" applyAlignment="1">
      <alignment vertical="top" wrapText="1"/>
    </xf>
    <xf numFmtId="4" fontId="36" fillId="0" borderId="10" xfId="77" applyNumberFormat="1" applyFont="1" applyBorder="1" applyAlignment="1">
      <alignment vertical="top" wrapText="1"/>
    </xf>
    <xf numFmtId="4" fontId="26" fillId="0" borderId="17" xfId="0" applyNumberFormat="1" applyFont="1" applyBorder="1" applyAlignment="1">
      <alignment horizontal="right" vertical="top"/>
    </xf>
    <xf numFmtId="4" fontId="35" fillId="0" borderId="17" xfId="71" applyNumberFormat="1" applyFont="1" applyBorder="1" applyAlignment="1">
      <alignment horizontal="right" vertical="top" wrapText="1"/>
    </xf>
    <xf numFmtId="4" fontId="34" fillId="0" borderId="17" xfId="71" applyNumberFormat="1" applyFont="1" applyBorder="1" applyAlignment="1">
      <alignment horizontal="right" vertical="top" wrapText="1"/>
    </xf>
    <xf numFmtId="4" fontId="20" fillId="0" borderId="17" xfId="0" applyNumberFormat="1" applyFont="1" applyBorder="1" applyAlignment="1">
      <alignment horizontal="right" vertical="top" wrapText="1"/>
    </xf>
    <xf numFmtId="4" fontId="26" fillId="0" borderId="10" xfId="62" applyNumberFormat="1" applyFont="1" applyBorder="1" applyAlignment="1">
      <alignment horizontal="right" vertical="top" wrapText="1"/>
    </xf>
    <xf numFmtId="4" fontId="34" fillId="0" borderId="10" xfId="32" applyNumberFormat="1" applyFont="1" applyBorder="1" applyAlignment="1">
      <alignment vertical="top" wrapText="1"/>
    </xf>
    <xf numFmtId="4" fontId="24" fillId="0" borderId="10" xfId="62" applyNumberFormat="1" applyFont="1" applyBorder="1" applyAlignment="1">
      <alignment horizontal="right" vertical="top" wrapText="1"/>
    </xf>
    <xf numFmtId="4" fontId="26" fillId="0" borderId="10" xfId="57" applyNumberFormat="1" applyFont="1" applyBorder="1" applyAlignment="1">
      <alignment vertical="top" wrapText="1"/>
    </xf>
    <xf numFmtId="4" fontId="35" fillId="0" borderId="10" xfId="32" applyNumberFormat="1" applyFont="1" applyBorder="1" applyAlignment="1">
      <alignment vertical="top"/>
    </xf>
    <xf numFmtId="4" fontId="24" fillId="0" borderId="10" xfId="57" applyNumberFormat="1" applyFont="1" applyBorder="1" applyAlignment="1">
      <alignment vertical="top"/>
    </xf>
    <xf numFmtId="4" fontId="24" fillId="0" borderId="10" xfId="67" applyNumberFormat="1" applyFont="1" applyBorder="1" applyAlignment="1">
      <alignment horizontal="right" vertical="top"/>
    </xf>
    <xf numFmtId="4" fontId="24" fillId="0" borderId="10" xfId="70" applyNumberFormat="1" applyFont="1" applyBorder="1" applyAlignment="1">
      <alignment horizontal="right" vertical="top"/>
    </xf>
    <xf numFmtId="4" fontId="24" fillId="0" borderId="0" xfId="0" applyNumberFormat="1" applyFont="1" applyBorder="1" applyAlignment="1">
      <alignment horizontal="right" vertical="top"/>
    </xf>
    <xf numFmtId="4" fontId="26" fillId="0" borderId="0" xfId="0" applyNumberFormat="1" applyFont="1" applyBorder="1" applyAlignment="1">
      <alignment horizontal="right" vertical="top"/>
    </xf>
  </cellXfs>
  <cellStyles count="107">
    <cellStyle name="Normal" xfId="1"/>
    <cellStyle name="xl23" xfId="30"/>
    <cellStyle name="xl25" xfId="29"/>
    <cellStyle name="xl26" xfId="31"/>
    <cellStyle name="xl31" xfId="26"/>
    <cellStyle name="xl33" xfId="27"/>
    <cellStyle name="xl35" xfId="28"/>
    <cellStyle name="Акцент1" xfId="2" builtinId="29" customBuiltin="1"/>
    <cellStyle name="Акцент1 2" xfId="34"/>
    <cellStyle name="Акцент2" xfId="3" builtinId="33" customBuiltin="1"/>
    <cellStyle name="Акцент2 2" xfId="35"/>
    <cellStyle name="Акцент3" xfId="4" builtinId="37" customBuiltin="1"/>
    <cellStyle name="Акцент3 2" xfId="36"/>
    <cellStyle name="Акцент4" xfId="5" builtinId="41" customBuiltin="1"/>
    <cellStyle name="Акцент4 2" xfId="37"/>
    <cellStyle name="Акцент5" xfId="6" builtinId="45" customBuiltin="1"/>
    <cellStyle name="Акцент5 2" xfId="38"/>
    <cellStyle name="Акцент6" xfId="7" builtinId="49" customBuiltin="1"/>
    <cellStyle name="Акцент6 2" xfId="39"/>
    <cellStyle name="Ввод " xfId="8" builtinId="20" customBuiltin="1"/>
    <cellStyle name="Ввод  2" xfId="40"/>
    <cellStyle name="Вывод" xfId="9" builtinId="21" customBuiltin="1"/>
    <cellStyle name="Вывод 2" xfId="41"/>
    <cellStyle name="Вычисление" xfId="10" builtinId="22" customBuiltin="1"/>
    <cellStyle name="Вычисление 2" xfId="42"/>
    <cellStyle name="Заголовок 1" xfId="11" builtinId="16" customBuiltin="1"/>
    <cellStyle name="Заголовок 1 2" xfId="43"/>
    <cellStyle name="Заголовок 2" xfId="12" builtinId="17" customBuiltin="1"/>
    <cellStyle name="Заголовок 2 2" xfId="44"/>
    <cellStyle name="Заголовок 3" xfId="13" builtinId="18" customBuiltin="1"/>
    <cellStyle name="Заголовок 3 2" xfId="45"/>
    <cellStyle name="Заголовок 4" xfId="14" builtinId="19" customBuiltin="1"/>
    <cellStyle name="Заголовок 4 2" xfId="46"/>
    <cellStyle name="Итог" xfId="15" builtinId="25" customBuiltin="1"/>
    <cellStyle name="Итог 2" xfId="47"/>
    <cellStyle name="Контрольная ячейка" xfId="16" builtinId="23" customBuiltin="1"/>
    <cellStyle name="Контрольная ячейка 2" xfId="48"/>
    <cellStyle name="Название" xfId="17" builtinId="15" customBuiltin="1"/>
    <cellStyle name="Название 2" xfId="49"/>
    <cellStyle name="Нейтральный" xfId="18" builtinId="28" customBuiltin="1"/>
    <cellStyle name="Нейтральный 2" xfId="50"/>
    <cellStyle name="Обычный" xfId="0" builtinId="0"/>
    <cellStyle name="Обычный 10" xfId="77"/>
    <cellStyle name="Обычный 11" xfId="90"/>
    <cellStyle name="Обычный 12" xfId="92"/>
    <cellStyle name="Обычный 13" xfId="94"/>
    <cellStyle name="Обычный 14" xfId="96"/>
    <cellStyle name="Обычный 15" xfId="98"/>
    <cellStyle name="Обычный 16" xfId="100"/>
    <cellStyle name="Обычный 17" xfId="102"/>
    <cellStyle name="Обычный 18" xfId="104"/>
    <cellStyle name="Обычный 19" xfId="106"/>
    <cellStyle name="Обычный 2" xfId="32"/>
    <cellStyle name="Обычный 2 10" xfId="78"/>
    <cellStyle name="Обычный 2 11" xfId="89"/>
    <cellStyle name="Обычный 2 12" xfId="91"/>
    <cellStyle name="Обычный 2 13" xfId="93"/>
    <cellStyle name="Обычный 2 14" xfId="95"/>
    <cellStyle name="Обычный 2 15" xfId="97"/>
    <cellStyle name="Обычный 2 16" xfId="99"/>
    <cellStyle name="Обычный 2 17" xfId="101"/>
    <cellStyle name="Обычный 2 18" xfId="103"/>
    <cellStyle name="Обычный 2 19" xfId="105"/>
    <cellStyle name="Обычный 2 2" xfId="33"/>
    <cellStyle name="Обычный 2 3" xfId="58"/>
    <cellStyle name="Обычный 2 4" xfId="60"/>
    <cellStyle name="Обычный 2 5" xfId="66"/>
    <cellStyle name="Обычный 2 6" xfId="63"/>
    <cellStyle name="Обычный 2 7" xfId="69"/>
    <cellStyle name="Обычный 2 8" xfId="72"/>
    <cellStyle name="Обычный 2 9" xfId="73"/>
    <cellStyle name="Обычный 3" xfId="57"/>
    <cellStyle name="Обычный 5" xfId="67"/>
    <cellStyle name="Обычный 6" xfId="62"/>
    <cellStyle name="Обычный 7" xfId="70"/>
    <cellStyle name="Обычный 8" xfId="71"/>
    <cellStyle name="Обычный 9" xfId="75"/>
    <cellStyle name="Плохой" xfId="19" builtinId="27" customBuiltin="1"/>
    <cellStyle name="Плохой 2" xfId="51"/>
    <cellStyle name="Пояснение" xfId="20" builtinId="53" customBuiltin="1"/>
    <cellStyle name="Пояснение 2" xfId="52"/>
    <cellStyle name="Примечание" xfId="21" builtinId="10" customBuiltin="1"/>
    <cellStyle name="Примечание 2" xfId="22"/>
    <cellStyle name="Примечание 2 10" xfId="88"/>
    <cellStyle name="Примечание 2 11" xfId="79"/>
    <cellStyle name="Примечание 2 12" xfId="87"/>
    <cellStyle name="Примечание 2 13" xfId="80"/>
    <cellStyle name="Примечание 2 14" xfId="86"/>
    <cellStyle name="Примечание 2 15" xfId="81"/>
    <cellStyle name="Примечание 2 16" xfId="85"/>
    <cellStyle name="Примечание 2 17" xfId="82"/>
    <cellStyle name="Примечание 2 18" xfId="84"/>
    <cellStyle name="Примечание 2 19" xfId="83"/>
    <cellStyle name="Примечание 2 2" xfId="53"/>
    <cellStyle name="Примечание 2 3" xfId="59"/>
    <cellStyle name="Примечание 2 4" xfId="65"/>
    <cellStyle name="Примечание 2 5" xfId="61"/>
    <cellStyle name="Примечание 2 6" xfId="68"/>
    <cellStyle name="Примечание 2 7" xfId="64"/>
    <cellStyle name="Примечание 2 8" xfId="74"/>
    <cellStyle name="Примечание 2 9" xfId="76"/>
    <cellStyle name="Связанная ячейка" xfId="23" builtinId="24" customBuiltin="1"/>
    <cellStyle name="Связанная ячейка 2" xfId="54"/>
    <cellStyle name="Текст предупреждения" xfId="24" builtinId="11" customBuiltin="1"/>
    <cellStyle name="Текст предупреждения 2" xfId="55"/>
    <cellStyle name="Хороший" xfId="25" builtinId="26" customBuiltin="1"/>
    <cellStyle name="Хороший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1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K1"/>
    </sheetView>
  </sheetViews>
  <sheetFormatPr defaultRowHeight="12.75"/>
  <cols>
    <col min="1" max="1" width="44.5703125" customWidth="1"/>
    <col min="2" max="2" width="26.140625" customWidth="1"/>
    <col min="3" max="3" width="22.5703125" customWidth="1"/>
    <col min="4" max="10" width="23.140625" customWidth="1"/>
    <col min="11" max="11" width="23.140625" style="1" customWidth="1"/>
    <col min="12" max="12" width="11.28515625" customWidth="1"/>
  </cols>
  <sheetData>
    <row r="1" spans="1:11" ht="28.5" customHeight="1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72" customHeight="1">
      <c r="A2" s="87" t="s">
        <v>19</v>
      </c>
      <c r="B2" s="88"/>
      <c r="C2" s="88"/>
      <c r="D2" s="88"/>
      <c r="E2" s="88"/>
      <c r="F2" s="88"/>
      <c r="G2" s="88"/>
      <c r="H2" s="88"/>
      <c r="I2" s="28"/>
      <c r="J2" s="17"/>
      <c r="K2" s="17"/>
    </row>
    <row r="3" spans="1:11" ht="15.75">
      <c r="A3" s="2"/>
      <c r="B3" s="2"/>
      <c r="C3" s="3"/>
      <c r="D3" s="3"/>
      <c r="E3" s="3"/>
      <c r="F3" s="3"/>
      <c r="G3" s="3"/>
      <c r="H3" s="3"/>
      <c r="I3" s="3"/>
      <c r="J3" s="3"/>
      <c r="K3" s="2"/>
    </row>
    <row r="4" spans="1:11" ht="78.75">
      <c r="A4" s="6" t="s">
        <v>0</v>
      </c>
      <c r="B4" s="4" t="s">
        <v>1</v>
      </c>
      <c r="C4" s="96" t="s">
        <v>2</v>
      </c>
      <c r="D4" s="96" t="s">
        <v>20</v>
      </c>
      <c r="E4" s="96" t="s">
        <v>21</v>
      </c>
      <c r="F4" s="5" t="s">
        <v>23</v>
      </c>
      <c r="G4" s="5" t="s">
        <v>24</v>
      </c>
      <c r="H4" s="5" t="s">
        <v>25</v>
      </c>
      <c r="I4" s="5" t="s">
        <v>26</v>
      </c>
      <c r="J4" s="5" t="s">
        <v>22</v>
      </c>
      <c r="K4" s="5" t="s">
        <v>3</v>
      </c>
    </row>
    <row r="5" spans="1:11">
      <c r="A5" s="7" t="s">
        <v>12</v>
      </c>
      <c r="B5" s="23" t="s">
        <v>11</v>
      </c>
      <c r="C5" s="9">
        <v>40770878173.300003</v>
      </c>
      <c r="D5" s="79">
        <v>40770878173.300003</v>
      </c>
      <c r="E5" s="79">
        <v>41017273326.849998</v>
      </c>
      <c r="F5" s="102">
        <v>41094028626.849998</v>
      </c>
      <c r="G5" s="102">
        <v>41614206146.529999</v>
      </c>
      <c r="H5" s="100">
        <v>41916341046.529999</v>
      </c>
      <c r="I5" s="108">
        <v>42247134158.160004</v>
      </c>
      <c r="J5" s="107">
        <v>43047414474.160004</v>
      </c>
      <c r="K5" s="102">
        <v>43070298234.959999</v>
      </c>
    </row>
    <row r="6" spans="1:11" ht="15.75">
      <c r="A6" s="91" t="s">
        <v>149</v>
      </c>
      <c r="B6" s="99" t="s">
        <v>161</v>
      </c>
      <c r="C6" s="10">
        <v>20281965910.029999</v>
      </c>
      <c r="D6" s="19">
        <v>20281965910.029999</v>
      </c>
      <c r="E6" s="19">
        <v>20379815463.580002</v>
      </c>
      <c r="F6" s="37">
        <v>20379815463.580002</v>
      </c>
      <c r="G6" s="125">
        <v>20379815463.580002</v>
      </c>
      <c r="H6" s="120">
        <v>20379815463.580002</v>
      </c>
      <c r="I6" s="79">
        <v>20644679556.889999</v>
      </c>
      <c r="J6" s="118">
        <v>21444623072.889999</v>
      </c>
      <c r="K6" s="101">
        <v>21467337573.689999</v>
      </c>
    </row>
    <row r="7" spans="1:11" ht="15.75">
      <c r="A7" s="92" t="s">
        <v>150</v>
      </c>
      <c r="B7" s="98" t="s">
        <v>162</v>
      </c>
      <c r="C7" s="93">
        <v>4277493587</v>
      </c>
      <c r="D7" s="41">
        <v>4277493587</v>
      </c>
      <c r="E7" s="126">
        <v>4277493587</v>
      </c>
      <c r="F7" s="39">
        <v>4277493587</v>
      </c>
      <c r="G7" s="123">
        <v>4277493587</v>
      </c>
      <c r="H7" s="121">
        <v>4277493587</v>
      </c>
      <c r="I7" s="106">
        <v>4277493587</v>
      </c>
      <c r="J7" s="109">
        <v>4828153000</v>
      </c>
      <c r="K7" s="119">
        <v>4828153000</v>
      </c>
    </row>
    <row r="8" spans="1:11" ht="15.75">
      <c r="A8" s="92" t="s">
        <v>151</v>
      </c>
      <c r="B8" s="98" t="s">
        <v>163</v>
      </c>
      <c r="C8" s="93">
        <v>7146671248.8000002</v>
      </c>
      <c r="D8" s="41">
        <v>7146671248.8000002</v>
      </c>
      <c r="E8" s="126">
        <v>7146671248.8000002</v>
      </c>
      <c r="F8" s="39">
        <v>7146671248.8000002</v>
      </c>
      <c r="G8" s="123">
        <v>7146671248.8000002</v>
      </c>
      <c r="H8" s="121">
        <v>7146671248.8000002</v>
      </c>
      <c r="I8" s="106">
        <v>7146671248.8000002</v>
      </c>
      <c r="J8" s="110">
        <v>7146671248.8000002</v>
      </c>
      <c r="K8" s="119">
        <v>7152089898.5500002</v>
      </c>
    </row>
    <row r="9" spans="1:11" ht="38.25">
      <c r="A9" s="92" t="s">
        <v>152</v>
      </c>
      <c r="B9" s="98" t="s">
        <v>164</v>
      </c>
      <c r="C9" s="94">
        <v>3402451208.8299999</v>
      </c>
      <c r="D9" s="41">
        <v>3402451208.8299999</v>
      </c>
      <c r="E9" s="41">
        <v>3500300762.3800001</v>
      </c>
      <c r="F9" s="39">
        <v>3500300762.3800001</v>
      </c>
      <c r="G9" s="123">
        <v>3500300762.3800001</v>
      </c>
      <c r="H9" s="122">
        <v>3500300762.3800001</v>
      </c>
      <c r="I9" s="106">
        <v>3725164855.6900001</v>
      </c>
      <c r="J9" s="111">
        <v>3725164855.6900001</v>
      </c>
      <c r="K9" s="119">
        <v>3725205855.6900001</v>
      </c>
    </row>
    <row r="10" spans="1:11" ht="25.5">
      <c r="A10" s="92" t="s">
        <v>153</v>
      </c>
      <c r="B10" s="98" t="s">
        <v>165</v>
      </c>
      <c r="C10" s="94">
        <v>2214538911</v>
      </c>
      <c r="D10" s="41">
        <v>2214538911</v>
      </c>
      <c r="E10" s="41">
        <v>2214538911</v>
      </c>
      <c r="F10" s="39">
        <v>2214538911</v>
      </c>
      <c r="G10" s="39">
        <v>2214538911</v>
      </c>
      <c r="H10" s="122">
        <v>2214538911</v>
      </c>
      <c r="I10" s="106">
        <v>2214538911</v>
      </c>
      <c r="J10" s="112">
        <v>2504759000</v>
      </c>
      <c r="K10" s="119">
        <v>2504759000</v>
      </c>
    </row>
    <row r="11" spans="1:11" ht="15.75">
      <c r="A11" s="92" t="s">
        <v>154</v>
      </c>
      <c r="B11" s="98" t="s">
        <v>166</v>
      </c>
      <c r="C11" s="93">
        <v>1985045991</v>
      </c>
      <c r="D11" s="41">
        <v>1985045991</v>
      </c>
      <c r="E11" s="126">
        <v>1985045991</v>
      </c>
      <c r="F11" s="39">
        <v>1985045991</v>
      </c>
      <c r="G11" s="123">
        <v>1985045991</v>
      </c>
      <c r="H11" s="121">
        <v>1985045991</v>
      </c>
      <c r="I11" s="106">
        <v>1985045991</v>
      </c>
      <c r="J11" s="113">
        <v>1944110000</v>
      </c>
      <c r="K11" s="119">
        <v>1944110000</v>
      </c>
    </row>
    <row r="12" spans="1:11" ht="15.75">
      <c r="A12" s="92" t="s">
        <v>155</v>
      </c>
      <c r="B12" s="97" t="s">
        <v>167</v>
      </c>
      <c r="C12" s="93">
        <v>706081000</v>
      </c>
      <c r="D12" s="124">
        <v>706081000</v>
      </c>
      <c r="E12" s="126">
        <v>706081000</v>
      </c>
      <c r="F12" s="39">
        <v>706081000</v>
      </c>
      <c r="G12" s="123">
        <v>706081000</v>
      </c>
      <c r="H12" s="122">
        <v>706081000</v>
      </c>
      <c r="I12" s="106">
        <v>746081000</v>
      </c>
      <c r="J12" s="114">
        <v>746081000</v>
      </c>
      <c r="K12" s="119">
        <v>746081000</v>
      </c>
    </row>
    <row r="13" spans="1:11" ht="15.75">
      <c r="A13" s="92" t="s">
        <v>156</v>
      </c>
      <c r="B13" s="97" t="s">
        <v>168</v>
      </c>
      <c r="C13" s="93">
        <v>2184000</v>
      </c>
      <c r="D13" s="124">
        <v>2184000</v>
      </c>
      <c r="E13" s="126">
        <v>2184000</v>
      </c>
      <c r="F13" s="39">
        <v>2184000</v>
      </c>
      <c r="G13" s="123">
        <v>2184000</v>
      </c>
      <c r="H13" s="121">
        <v>2184000</v>
      </c>
      <c r="I13" s="106">
        <v>2184000</v>
      </c>
      <c r="J13" s="115">
        <v>2184000</v>
      </c>
      <c r="K13" s="119">
        <v>2184000</v>
      </c>
    </row>
    <row r="14" spans="1:11" ht="15.75">
      <c r="A14" s="92" t="s">
        <v>157</v>
      </c>
      <c r="B14" s="97" t="s">
        <v>169</v>
      </c>
      <c r="C14" s="93">
        <v>21015</v>
      </c>
      <c r="D14" s="124">
        <v>21015</v>
      </c>
      <c r="E14" s="126">
        <v>21015</v>
      </c>
      <c r="F14" s="39">
        <v>21015</v>
      </c>
      <c r="G14" s="123">
        <v>21015</v>
      </c>
      <c r="H14" s="121">
        <v>21015</v>
      </c>
      <c r="I14" s="106">
        <v>21015</v>
      </c>
      <c r="J14" s="116">
        <v>21015</v>
      </c>
      <c r="K14" s="119">
        <v>21015</v>
      </c>
    </row>
    <row r="15" spans="1:11" ht="38.25">
      <c r="A15" s="92" t="s">
        <v>158</v>
      </c>
      <c r="B15" s="97" t="s">
        <v>170</v>
      </c>
      <c r="C15" s="94">
        <v>3082500</v>
      </c>
      <c r="D15" s="124">
        <v>3082500</v>
      </c>
      <c r="E15" s="126">
        <v>3082500</v>
      </c>
      <c r="F15" s="39">
        <v>3082500</v>
      </c>
      <c r="G15" s="123">
        <v>3082500</v>
      </c>
      <c r="H15" s="121">
        <v>3082500</v>
      </c>
      <c r="I15" s="106">
        <v>3082500</v>
      </c>
      <c r="J15" s="117">
        <v>3082500</v>
      </c>
      <c r="K15" s="119">
        <v>3082500</v>
      </c>
    </row>
    <row r="16" spans="1:11">
      <c r="A16" s="89" t="s">
        <v>159</v>
      </c>
      <c r="B16" s="90" t="s">
        <v>160</v>
      </c>
      <c r="C16" s="10">
        <v>544396448.40000153</v>
      </c>
      <c r="D16" s="127">
        <v>544396448.39999962</v>
      </c>
      <c r="E16" s="128">
        <v>544396448.40000248</v>
      </c>
      <c r="F16" s="129">
        <v>544396448.40000248</v>
      </c>
      <c r="G16" s="130">
        <v>544396448.40000248</v>
      </c>
      <c r="H16" s="103">
        <v>544396448.40000248</v>
      </c>
      <c r="I16" s="79">
        <v>544396448.39999962</v>
      </c>
      <c r="J16" s="105">
        <v>544396453.39999962</v>
      </c>
      <c r="K16" s="104">
        <v>561651304.45000076</v>
      </c>
    </row>
    <row r="17" spans="1:12" ht="21" customHeight="1">
      <c r="A17" s="7" t="s">
        <v>4</v>
      </c>
      <c r="B17" s="24" t="s">
        <v>13</v>
      </c>
      <c r="C17" s="11">
        <v>20488912263.27</v>
      </c>
      <c r="D17" s="30">
        <v>20488912263.27</v>
      </c>
      <c r="E17" s="36">
        <v>20637457863.27</v>
      </c>
      <c r="F17" s="20">
        <v>20714213163.27</v>
      </c>
      <c r="G17" s="37">
        <v>21234390682.950001</v>
      </c>
      <c r="H17" s="37">
        <v>21536525582.950001</v>
      </c>
      <c r="I17" s="37">
        <v>21602454601.27</v>
      </c>
      <c r="J17" s="22">
        <v>21602791401.27</v>
      </c>
      <c r="K17" s="11">
        <v>21602960661.27</v>
      </c>
    </row>
    <row r="18" spans="1:12" ht="38.25">
      <c r="A18" s="7" t="s">
        <v>5</v>
      </c>
      <c r="B18" s="25" t="s">
        <v>14</v>
      </c>
      <c r="C18" s="11">
        <v>20310900267</v>
      </c>
      <c r="D18" s="30">
        <v>20310900267</v>
      </c>
      <c r="E18" s="30">
        <v>20459445867</v>
      </c>
      <c r="F18" s="22">
        <v>20459445867</v>
      </c>
      <c r="G18" s="22">
        <v>20979616386.68</v>
      </c>
      <c r="H18" s="22">
        <v>21281737286.68</v>
      </c>
      <c r="I18" s="22">
        <v>21330548686.68</v>
      </c>
      <c r="J18" s="22">
        <v>21330548686.68</v>
      </c>
      <c r="K18" s="11">
        <v>21330717946.68</v>
      </c>
    </row>
    <row r="19" spans="1:12" ht="25.5">
      <c r="A19" s="8" t="s">
        <v>6</v>
      </c>
      <c r="B19" s="26" t="s">
        <v>15</v>
      </c>
      <c r="C19" s="13">
        <v>12396710300</v>
      </c>
      <c r="D19" s="31">
        <v>12396710300</v>
      </c>
      <c r="E19" s="38">
        <v>12396710300</v>
      </c>
      <c r="F19" s="14">
        <v>12396710300</v>
      </c>
      <c r="G19" s="39">
        <v>12396710300</v>
      </c>
      <c r="H19" s="39">
        <v>12396710300</v>
      </c>
      <c r="I19" s="39">
        <v>12396710300</v>
      </c>
      <c r="J19" s="21">
        <v>12396710300</v>
      </c>
      <c r="K19" s="12">
        <v>12396710300</v>
      </c>
    </row>
    <row r="20" spans="1:12" ht="25.5">
      <c r="A20" s="8" t="s">
        <v>7</v>
      </c>
      <c r="B20" s="26" t="s">
        <v>16</v>
      </c>
      <c r="C20" s="13">
        <v>3225261100</v>
      </c>
      <c r="D20" s="31">
        <v>3225261100</v>
      </c>
      <c r="E20" s="40">
        <v>3225261100</v>
      </c>
      <c r="F20" s="41">
        <v>3225261100</v>
      </c>
      <c r="G20" s="39">
        <v>3329036400</v>
      </c>
      <c r="H20" s="39">
        <v>3329036400</v>
      </c>
      <c r="I20" s="39">
        <v>2687340300</v>
      </c>
      <c r="J20" s="21">
        <v>2687340300</v>
      </c>
      <c r="K20" s="12">
        <v>2687340300</v>
      </c>
    </row>
    <row r="21" spans="1:12" ht="27" customHeight="1">
      <c r="A21" s="8" t="s">
        <v>8</v>
      </c>
      <c r="B21" s="26" t="s">
        <v>17</v>
      </c>
      <c r="C21" s="13">
        <v>2652387700</v>
      </c>
      <c r="D21" s="31">
        <v>2652387700</v>
      </c>
      <c r="E21" s="40">
        <v>2800933300</v>
      </c>
      <c r="F21" s="41">
        <v>2800933300</v>
      </c>
      <c r="G21" s="39">
        <v>2800933300</v>
      </c>
      <c r="H21" s="39">
        <v>2800933300</v>
      </c>
      <c r="I21" s="39">
        <v>2601509700</v>
      </c>
      <c r="J21" s="21">
        <v>2601509700</v>
      </c>
      <c r="K21" s="12">
        <v>2601509700</v>
      </c>
      <c r="L21" s="15"/>
    </row>
    <row r="22" spans="1:12">
      <c r="A22" s="8" t="s">
        <v>9</v>
      </c>
      <c r="B22" s="26" t="s">
        <v>18</v>
      </c>
      <c r="C22" s="13">
        <v>2036541167</v>
      </c>
      <c r="D22" s="31">
        <v>2036541167</v>
      </c>
      <c r="E22" s="40">
        <v>2036541167</v>
      </c>
      <c r="F22" s="41">
        <v>2036541167</v>
      </c>
      <c r="G22" s="39">
        <v>2452936386.6799998</v>
      </c>
      <c r="H22" s="39">
        <v>2755057286.6799998</v>
      </c>
      <c r="I22" s="39">
        <v>3644988386.6799998</v>
      </c>
      <c r="J22" s="21">
        <v>3644988386.6799998</v>
      </c>
      <c r="K22" s="12">
        <v>3645157646.6799998</v>
      </c>
    </row>
    <row r="23" spans="1:12" ht="18" customHeight="1">
      <c r="A23" s="7" t="s">
        <v>10</v>
      </c>
      <c r="B23" s="27" t="s">
        <v>11</v>
      </c>
      <c r="C23" s="16">
        <f>C17-C18</f>
        <v>178011996.27000046</v>
      </c>
      <c r="D23" s="32">
        <f>D17-D18</f>
        <v>178011996.27000046</v>
      </c>
      <c r="E23" s="34">
        <f t="shared" ref="E23:I23" si="0">E17-E18</f>
        <v>178011996.27000046</v>
      </c>
      <c r="F23" s="29">
        <f t="shared" si="0"/>
        <v>254767296.27000046</v>
      </c>
      <c r="G23" s="18">
        <f t="shared" si="0"/>
        <v>254774296.27000046</v>
      </c>
      <c r="H23" s="18">
        <f t="shared" si="0"/>
        <v>254788296.27000046</v>
      </c>
      <c r="I23" s="18">
        <f t="shared" si="0"/>
        <v>271905914.59000015</v>
      </c>
      <c r="J23" s="18">
        <f>J17-J18</f>
        <v>272242714.59000015</v>
      </c>
      <c r="K23" s="16">
        <v>272242714.59000003</v>
      </c>
    </row>
    <row r="24" spans="1:12">
      <c r="A24" s="7" t="s">
        <v>148</v>
      </c>
      <c r="B24" s="27" t="s">
        <v>11</v>
      </c>
      <c r="C24" s="35">
        <v>40413220822.349998</v>
      </c>
      <c r="D24" s="35">
        <v>40413220822.349998</v>
      </c>
      <c r="E24" s="35">
        <v>41203483338.559998</v>
      </c>
      <c r="F24" s="65">
        <v>41539455112.139999</v>
      </c>
      <c r="G24" s="33">
        <v>42179127905.129997</v>
      </c>
      <c r="H24" s="33">
        <v>42654117689.309998</v>
      </c>
      <c r="I24" s="33">
        <v>43361737194.050003</v>
      </c>
      <c r="J24" s="33">
        <v>43134401107.980003</v>
      </c>
      <c r="K24" s="57">
        <v>43913425469.660004</v>
      </c>
    </row>
    <row r="25" spans="1:12" ht="15.75">
      <c r="A25" s="47" t="s">
        <v>28</v>
      </c>
      <c r="B25" s="52" t="s">
        <v>96</v>
      </c>
      <c r="C25" s="58">
        <v>1535656513.3499999</v>
      </c>
      <c r="D25" s="58">
        <v>1535656513.3499999</v>
      </c>
      <c r="E25" s="22">
        <v>1499025321.75</v>
      </c>
      <c r="F25" s="37">
        <v>1459995886.0899999</v>
      </c>
      <c r="G25" s="19">
        <v>1472272758.76</v>
      </c>
      <c r="H25" s="19">
        <v>1588795771.75</v>
      </c>
      <c r="I25" s="19">
        <v>1708523803.6900001</v>
      </c>
      <c r="J25" s="19">
        <v>1709089191.3099999</v>
      </c>
      <c r="K25" s="59">
        <v>1740714479.28</v>
      </c>
    </row>
    <row r="26" spans="1:12" ht="38.25">
      <c r="A26" s="46" t="s">
        <v>29</v>
      </c>
      <c r="B26" s="53" t="s">
        <v>97</v>
      </c>
      <c r="C26" s="60">
        <v>1935020.81</v>
      </c>
      <c r="D26" s="60">
        <v>1935020.81</v>
      </c>
      <c r="E26" s="21">
        <v>1935020.81</v>
      </c>
      <c r="F26" s="39">
        <v>1935020.81</v>
      </c>
      <c r="G26" s="41">
        <v>1935020.81</v>
      </c>
      <c r="H26" s="41">
        <v>1935020.81</v>
      </c>
      <c r="I26" s="41">
        <v>1935020.81</v>
      </c>
      <c r="J26" s="41">
        <v>1935495.46</v>
      </c>
      <c r="K26" s="61">
        <v>1739016.08</v>
      </c>
    </row>
    <row r="27" spans="1:12" ht="51">
      <c r="A27" s="46" t="s">
        <v>30</v>
      </c>
      <c r="B27" s="53" t="s">
        <v>98</v>
      </c>
      <c r="C27" s="60">
        <v>145267868.28</v>
      </c>
      <c r="D27" s="60">
        <v>145267868.28</v>
      </c>
      <c r="E27" s="21">
        <v>145267868.28</v>
      </c>
      <c r="F27" s="39">
        <v>145267868.28</v>
      </c>
      <c r="G27" s="41">
        <v>145877128.02000001</v>
      </c>
      <c r="H27" s="41">
        <v>145877128.02000001</v>
      </c>
      <c r="I27" s="41">
        <v>146628691.31999999</v>
      </c>
      <c r="J27" s="41">
        <v>146647533.38</v>
      </c>
      <c r="K27" s="61">
        <v>146816793.38</v>
      </c>
    </row>
    <row r="28" spans="1:12" ht="51">
      <c r="A28" s="46" t="s">
        <v>31</v>
      </c>
      <c r="B28" s="53" t="s">
        <v>99</v>
      </c>
      <c r="C28" s="60">
        <v>190476011.91</v>
      </c>
      <c r="D28" s="60">
        <v>190476011.91</v>
      </c>
      <c r="E28" s="21">
        <v>190476011.91</v>
      </c>
      <c r="F28" s="39">
        <v>190476011.91</v>
      </c>
      <c r="G28" s="41">
        <v>190739574.68000001</v>
      </c>
      <c r="H28" s="41">
        <v>189460574.68000001</v>
      </c>
      <c r="I28" s="41">
        <v>194708512.68000001</v>
      </c>
      <c r="J28" s="41">
        <v>194742798.28</v>
      </c>
      <c r="K28" s="61">
        <v>191460045.28</v>
      </c>
    </row>
    <row r="29" spans="1:12" ht="15.75">
      <c r="A29" s="46" t="s">
        <v>32</v>
      </c>
      <c r="B29" s="53" t="s">
        <v>100</v>
      </c>
      <c r="C29" s="60">
        <v>79150263.709999993</v>
      </c>
      <c r="D29" s="60">
        <v>79150263.709999993</v>
      </c>
      <c r="E29" s="21">
        <v>79150263.709999993</v>
      </c>
      <c r="F29" s="39">
        <v>79150263.709999993</v>
      </c>
      <c r="G29" s="41">
        <v>80467404.340000004</v>
      </c>
      <c r="H29" s="41">
        <v>82457872.340000004</v>
      </c>
      <c r="I29" s="41">
        <v>82457872.340000004</v>
      </c>
      <c r="J29" s="41">
        <v>82467407.810000002</v>
      </c>
      <c r="K29" s="61">
        <v>82467407.810000002</v>
      </c>
    </row>
    <row r="30" spans="1:12" ht="38.25">
      <c r="A30" s="46" t="s">
        <v>33</v>
      </c>
      <c r="B30" s="53" t="s">
        <v>101</v>
      </c>
      <c r="C30" s="60">
        <v>90098764.719999999</v>
      </c>
      <c r="D30" s="60">
        <v>90098764.719999999</v>
      </c>
      <c r="E30" s="21">
        <v>93003699.760000005</v>
      </c>
      <c r="F30" s="39">
        <v>93097789.760000005</v>
      </c>
      <c r="G30" s="41">
        <v>95927544.060000002</v>
      </c>
      <c r="H30" s="41">
        <v>97727544.060000002</v>
      </c>
      <c r="I30" s="41">
        <v>97703344.060000002</v>
      </c>
      <c r="J30" s="41">
        <v>98202989.129999995</v>
      </c>
      <c r="K30" s="61">
        <v>98352989.129999995</v>
      </c>
    </row>
    <row r="31" spans="1:12" ht="25.5">
      <c r="A31" s="46" t="s">
        <v>34</v>
      </c>
      <c r="B31" s="53" t="s">
        <v>102</v>
      </c>
      <c r="C31" s="60">
        <v>21018564.539999999</v>
      </c>
      <c r="D31" s="60">
        <v>21018564.539999999</v>
      </c>
      <c r="E31" s="21">
        <v>21018564.539999999</v>
      </c>
      <c r="F31" s="39">
        <v>21018564.539999999</v>
      </c>
      <c r="G31" s="41">
        <v>21018564.539999999</v>
      </c>
      <c r="H31" s="41">
        <v>20065511.100000001</v>
      </c>
      <c r="I31" s="41">
        <v>20065511.100000001</v>
      </c>
      <c r="J31" s="41">
        <v>19998061.969999999</v>
      </c>
      <c r="K31" s="61">
        <v>19998061.969999999</v>
      </c>
    </row>
    <row r="32" spans="1:12" ht="15.75">
      <c r="A32" s="46" t="s">
        <v>35</v>
      </c>
      <c r="B32" s="53" t="s">
        <v>103</v>
      </c>
      <c r="C32" s="60">
        <v>157000000</v>
      </c>
      <c r="D32" s="60">
        <v>157000000</v>
      </c>
      <c r="E32" s="21">
        <v>157000000</v>
      </c>
      <c r="F32" s="39">
        <v>157000000</v>
      </c>
      <c r="G32" s="41">
        <v>157000000</v>
      </c>
      <c r="H32" s="41">
        <v>157000000</v>
      </c>
      <c r="I32" s="41">
        <v>157000000</v>
      </c>
      <c r="J32" s="41">
        <v>157000000</v>
      </c>
      <c r="K32" s="61">
        <v>157000000</v>
      </c>
    </row>
    <row r="33" spans="1:11" ht="15.75">
      <c r="A33" s="46" t="s">
        <v>36</v>
      </c>
      <c r="B33" s="53" t="s">
        <v>104</v>
      </c>
      <c r="C33" s="60">
        <v>850710019.38</v>
      </c>
      <c r="D33" s="60">
        <v>850710019.38</v>
      </c>
      <c r="E33" s="21">
        <v>811173892.74000001</v>
      </c>
      <c r="F33" s="39">
        <v>772050367.08000004</v>
      </c>
      <c r="G33" s="41">
        <v>779307522.30999994</v>
      </c>
      <c r="H33" s="41">
        <v>894272120.74000001</v>
      </c>
      <c r="I33" s="41">
        <v>1008024851.38</v>
      </c>
      <c r="J33" s="41">
        <v>1008094905.28</v>
      </c>
      <c r="K33" s="61">
        <v>1042880165.63</v>
      </c>
    </row>
    <row r="34" spans="1:11" ht="15.75">
      <c r="A34" s="47" t="s">
        <v>37</v>
      </c>
      <c r="B34" s="52" t="s">
        <v>105</v>
      </c>
      <c r="C34" s="58">
        <v>14840400</v>
      </c>
      <c r="D34" s="58">
        <v>14840400</v>
      </c>
      <c r="E34" s="22">
        <v>14840400</v>
      </c>
      <c r="F34" s="37">
        <v>14840400</v>
      </c>
      <c r="G34" s="19">
        <v>14840400</v>
      </c>
      <c r="H34" s="19">
        <v>14840400</v>
      </c>
      <c r="I34" s="19">
        <v>14840400</v>
      </c>
      <c r="J34" s="19">
        <v>14840400</v>
      </c>
      <c r="K34" s="59">
        <v>14840400</v>
      </c>
    </row>
    <row r="35" spans="1:11" ht="15.75">
      <c r="A35" s="46" t="s">
        <v>38</v>
      </c>
      <c r="B35" s="53" t="s">
        <v>106</v>
      </c>
      <c r="C35" s="60">
        <v>14840400</v>
      </c>
      <c r="D35" s="60">
        <v>14840400</v>
      </c>
      <c r="E35" s="21">
        <v>14840400</v>
      </c>
      <c r="F35" s="39">
        <v>14840400</v>
      </c>
      <c r="G35" s="41">
        <v>14840400</v>
      </c>
      <c r="H35" s="41">
        <v>14840400</v>
      </c>
      <c r="I35" s="41">
        <v>14840400</v>
      </c>
      <c r="J35" s="41">
        <v>14840400</v>
      </c>
      <c r="K35" s="61">
        <v>14840400</v>
      </c>
    </row>
    <row r="36" spans="1:11" ht="25.5">
      <c r="A36" s="47" t="s">
        <v>39</v>
      </c>
      <c r="B36" s="52" t="s">
        <v>107</v>
      </c>
      <c r="C36" s="58">
        <v>311865619.64999998</v>
      </c>
      <c r="D36" s="58">
        <v>311865619.64999998</v>
      </c>
      <c r="E36" s="22">
        <v>311865619.64999998</v>
      </c>
      <c r="F36" s="37">
        <v>311865619.64999998</v>
      </c>
      <c r="G36" s="19">
        <v>313315120.00999999</v>
      </c>
      <c r="H36" s="19">
        <v>313125820.00999999</v>
      </c>
      <c r="I36" s="19">
        <v>335652059.88</v>
      </c>
      <c r="J36" s="19">
        <v>335685769.19</v>
      </c>
      <c r="K36" s="59">
        <v>338744037.97000003</v>
      </c>
    </row>
    <row r="37" spans="1:11" ht="15.75">
      <c r="A37" s="46" t="s">
        <v>40</v>
      </c>
      <c r="B37" s="53" t="s">
        <v>108</v>
      </c>
      <c r="C37" s="60">
        <v>82400953.069999993</v>
      </c>
      <c r="D37" s="60">
        <v>82400953.069999993</v>
      </c>
      <c r="E37" s="21">
        <v>82400953.069999993</v>
      </c>
      <c r="F37" s="39">
        <v>82400953.069999993</v>
      </c>
      <c r="G37" s="41">
        <v>82400953.069999993</v>
      </c>
      <c r="H37" s="41">
        <v>82400953.069999993</v>
      </c>
      <c r="I37" s="41">
        <v>82400953.069999993</v>
      </c>
      <c r="J37" s="41">
        <v>82400953.069999993</v>
      </c>
      <c r="K37" s="61">
        <v>82400953.069999993</v>
      </c>
    </row>
    <row r="38" spans="1:11" ht="38.25">
      <c r="A38" s="46" t="s">
        <v>41</v>
      </c>
      <c r="B38" s="53" t="s">
        <v>109</v>
      </c>
      <c r="C38" s="60">
        <v>114442279.91</v>
      </c>
      <c r="D38" s="60">
        <v>114442279.91</v>
      </c>
      <c r="E38" s="21">
        <v>114442279.91</v>
      </c>
      <c r="F38" s="39">
        <v>114442279.91</v>
      </c>
      <c r="G38" s="41">
        <v>115241713.45999999</v>
      </c>
      <c r="H38" s="41">
        <v>113710577.45999999</v>
      </c>
      <c r="I38" s="41">
        <v>136150662.19</v>
      </c>
      <c r="J38" s="41">
        <v>136169253.66999999</v>
      </c>
      <c r="K38" s="61">
        <v>136497787.40000001</v>
      </c>
    </row>
    <row r="39" spans="1:11" ht="15.75">
      <c r="A39" s="46" t="s">
        <v>42</v>
      </c>
      <c r="B39" s="53" t="s">
        <v>110</v>
      </c>
      <c r="C39" s="60">
        <v>115022386.67</v>
      </c>
      <c r="D39" s="60">
        <v>115022386.67</v>
      </c>
      <c r="E39" s="21">
        <v>115022386.67</v>
      </c>
      <c r="F39" s="39">
        <v>115022386.67</v>
      </c>
      <c r="G39" s="41">
        <v>115672453.48</v>
      </c>
      <c r="H39" s="41">
        <v>117014289.48</v>
      </c>
      <c r="I39" s="41">
        <v>117100444.62</v>
      </c>
      <c r="J39" s="41">
        <v>117115562.45</v>
      </c>
      <c r="K39" s="61">
        <v>119845297.5</v>
      </c>
    </row>
    <row r="40" spans="1:11" ht="15.75">
      <c r="A40" s="47" t="s">
        <v>43</v>
      </c>
      <c r="B40" s="52" t="s">
        <v>111</v>
      </c>
      <c r="C40" s="58">
        <v>5989696346.5699997</v>
      </c>
      <c r="D40" s="58">
        <v>5989696346.5699997</v>
      </c>
      <c r="E40" s="22">
        <v>6440981819.8900003</v>
      </c>
      <c r="F40" s="37">
        <v>6530991409.3400002</v>
      </c>
      <c r="G40" s="19">
        <v>7013356917.3800001</v>
      </c>
      <c r="H40" s="19">
        <v>7052890267.3800001</v>
      </c>
      <c r="I40" s="19">
        <v>8220334088.5900002</v>
      </c>
      <c r="J40" s="19">
        <v>8231018869.9399996</v>
      </c>
      <c r="K40" s="59">
        <v>8975063060.4200001</v>
      </c>
    </row>
    <row r="41" spans="1:11" ht="15.75">
      <c r="A41" s="46" t="s">
        <v>44</v>
      </c>
      <c r="B41" s="53" t="s">
        <v>112</v>
      </c>
      <c r="C41" s="60">
        <v>228061340.00999999</v>
      </c>
      <c r="D41" s="60">
        <v>228061340.00999999</v>
      </c>
      <c r="E41" s="21">
        <v>228061340.00999999</v>
      </c>
      <c r="F41" s="39">
        <v>228061340.00999999</v>
      </c>
      <c r="G41" s="41">
        <v>232711564.66</v>
      </c>
      <c r="H41" s="41">
        <v>232711564.66</v>
      </c>
      <c r="I41" s="41">
        <v>232711564.66</v>
      </c>
      <c r="J41" s="41">
        <v>232744885.58000001</v>
      </c>
      <c r="K41" s="61">
        <v>232744885.58000001</v>
      </c>
    </row>
    <row r="42" spans="1:11" ht="15.75">
      <c r="A42" s="46" t="s">
        <v>45</v>
      </c>
      <c r="B42" s="53" t="s">
        <v>113</v>
      </c>
      <c r="C42" s="60">
        <v>571383188.32000005</v>
      </c>
      <c r="D42" s="60">
        <v>571383188.32000005</v>
      </c>
      <c r="E42" s="21">
        <v>571383188.32000005</v>
      </c>
      <c r="F42" s="39">
        <v>569383188.32000005</v>
      </c>
      <c r="G42" s="41">
        <v>579631724.92999995</v>
      </c>
      <c r="H42" s="41">
        <v>615752683.92999995</v>
      </c>
      <c r="I42" s="41">
        <v>616505178.92999995</v>
      </c>
      <c r="J42" s="41">
        <v>616521044.87</v>
      </c>
      <c r="K42" s="61">
        <v>688610375.10000002</v>
      </c>
    </row>
    <row r="43" spans="1:11" ht="15.75">
      <c r="A43" s="46" t="s">
        <v>46</v>
      </c>
      <c r="B43" s="53" t="s">
        <v>114</v>
      </c>
      <c r="C43" s="60">
        <v>139136222.91999999</v>
      </c>
      <c r="D43" s="60">
        <v>139136222.91999999</v>
      </c>
      <c r="E43" s="21">
        <v>139136222.91999999</v>
      </c>
      <c r="F43" s="39">
        <v>149916222.91999999</v>
      </c>
      <c r="G43" s="41">
        <v>205956222.91999999</v>
      </c>
      <c r="H43" s="41">
        <v>205956222.91999999</v>
      </c>
      <c r="I43" s="41">
        <v>205349722.91999999</v>
      </c>
      <c r="J43" s="41">
        <v>205349722.91999999</v>
      </c>
      <c r="K43" s="61">
        <v>202145122.91999999</v>
      </c>
    </row>
    <row r="44" spans="1:11" ht="15.75">
      <c r="A44" s="46" t="s">
        <v>47</v>
      </c>
      <c r="B44" s="53" t="s">
        <v>115</v>
      </c>
      <c r="C44" s="60">
        <v>204542207.16999999</v>
      </c>
      <c r="D44" s="60">
        <v>204542207.16999999</v>
      </c>
      <c r="E44" s="21">
        <v>204542207.16999999</v>
      </c>
      <c r="F44" s="39">
        <v>204542207.16999999</v>
      </c>
      <c r="G44" s="41">
        <v>204542207.16999999</v>
      </c>
      <c r="H44" s="41">
        <v>204573907.16999999</v>
      </c>
      <c r="I44" s="41">
        <v>204428651.81999999</v>
      </c>
      <c r="J44" s="41">
        <v>204428651.81999999</v>
      </c>
      <c r="K44" s="61">
        <v>218618283.06999999</v>
      </c>
    </row>
    <row r="45" spans="1:11" ht="15.75">
      <c r="A45" s="46" t="s">
        <v>48</v>
      </c>
      <c r="B45" s="53" t="s">
        <v>116</v>
      </c>
      <c r="C45" s="60">
        <v>296522292.91000003</v>
      </c>
      <c r="D45" s="60">
        <v>296522292.91000003</v>
      </c>
      <c r="E45" s="21">
        <v>296882292.91000003</v>
      </c>
      <c r="F45" s="39">
        <v>266109684.88999999</v>
      </c>
      <c r="G45" s="41">
        <v>266140204.84999999</v>
      </c>
      <c r="H45" s="41">
        <v>269140204.85000002</v>
      </c>
      <c r="I45" s="41">
        <v>269395204.85000002</v>
      </c>
      <c r="J45" s="41">
        <v>269403922.01999998</v>
      </c>
      <c r="K45" s="61">
        <v>299403922.01999998</v>
      </c>
    </row>
    <row r="46" spans="1:11" ht="15.75">
      <c r="A46" s="46" t="s">
        <v>49</v>
      </c>
      <c r="B46" s="53" t="s">
        <v>117</v>
      </c>
      <c r="C46" s="60">
        <v>4069576826.4099998</v>
      </c>
      <c r="D46" s="60">
        <v>4069576826.4099998</v>
      </c>
      <c r="E46" s="21">
        <v>4520502299.7299995</v>
      </c>
      <c r="F46" s="39">
        <v>4566138799.7299995</v>
      </c>
      <c r="G46" s="41">
        <v>4977531968.7399998</v>
      </c>
      <c r="H46" s="41">
        <v>4977482659.7399998</v>
      </c>
      <c r="I46" s="41">
        <v>6108776053.9200001</v>
      </c>
      <c r="J46" s="41">
        <v>6108778149.4799995</v>
      </c>
      <c r="K46" s="61">
        <v>6737829149.4799995</v>
      </c>
    </row>
    <row r="47" spans="1:11" ht="25.5">
      <c r="A47" s="46" t="s">
        <v>50</v>
      </c>
      <c r="B47" s="53" t="s">
        <v>118</v>
      </c>
      <c r="C47" s="60">
        <v>480474268.82999998</v>
      </c>
      <c r="D47" s="60">
        <v>480474268.82999998</v>
      </c>
      <c r="E47" s="21">
        <v>480474268.82999998</v>
      </c>
      <c r="F47" s="39">
        <v>546839966.29999995</v>
      </c>
      <c r="G47" s="41">
        <v>546843024.11000001</v>
      </c>
      <c r="H47" s="41">
        <v>547273024.11000001</v>
      </c>
      <c r="I47" s="41">
        <v>583167711.49000001</v>
      </c>
      <c r="J47" s="41">
        <v>593792493.25</v>
      </c>
      <c r="K47" s="61">
        <v>595711322.25</v>
      </c>
    </row>
    <row r="48" spans="1:11" ht="26.25" customHeight="1">
      <c r="A48" s="47" t="s">
        <v>51</v>
      </c>
      <c r="B48" s="54" t="s">
        <v>119</v>
      </c>
      <c r="C48" s="58">
        <v>1813235634.4200001</v>
      </c>
      <c r="D48" s="58">
        <v>1813235634.4200001</v>
      </c>
      <c r="E48" s="22">
        <v>1820967634.4200001</v>
      </c>
      <c r="F48" s="37">
        <v>1907498234.4200001</v>
      </c>
      <c r="G48" s="19">
        <v>1908007743.6400001</v>
      </c>
      <c r="H48" s="19">
        <v>2183576993.6399999</v>
      </c>
      <c r="I48" s="19">
        <v>2183724943.6399999</v>
      </c>
      <c r="J48" s="19">
        <v>2209862448.6799998</v>
      </c>
      <c r="K48" s="59">
        <v>2258997490.8699999</v>
      </c>
    </row>
    <row r="49" spans="1:11">
      <c r="A49" s="63" t="s">
        <v>120</v>
      </c>
      <c r="B49" s="64" t="s">
        <v>121</v>
      </c>
      <c r="C49" s="60">
        <v>0</v>
      </c>
      <c r="D49" s="60">
        <v>0</v>
      </c>
      <c r="E49" s="66">
        <v>0</v>
      </c>
      <c r="F49" s="39">
        <v>77530600</v>
      </c>
      <c r="G49" s="41">
        <v>77530600</v>
      </c>
      <c r="H49" s="41">
        <v>77530600</v>
      </c>
      <c r="I49" s="41">
        <v>77530600</v>
      </c>
      <c r="J49" s="41">
        <v>103530600</v>
      </c>
      <c r="K49" s="61">
        <v>103530600</v>
      </c>
    </row>
    <row r="50" spans="1:11" ht="15.75">
      <c r="A50" s="46" t="s">
        <v>52</v>
      </c>
      <c r="B50" s="53" t="s">
        <v>122</v>
      </c>
      <c r="C50" s="60">
        <v>1319889676.29</v>
      </c>
      <c r="D50" s="60">
        <v>1319889676.29</v>
      </c>
      <c r="E50" s="39">
        <v>1321389676.29</v>
      </c>
      <c r="F50" s="39">
        <v>1330389676.29</v>
      </c>
      <c r="G50" s="41">
        <v>1331389676.29</v>
      </c>
      <c r="H50" s="41">
        <v>1323058926.29</v>
      </c>
      <c r="I50" s="41">
        <v>1323058926.29</v>
      </c>
      <c r="J50" s="41">
        <v>1323058926.29</v>
      </c>
      <c r="K50" s="61">
        <v>1372326370.72</v>
      </c>
    </row>
    <row r="51" spans="1:11" ht="15.75">
      <c r="A51" s="46" t="s">
        <v>53</v>
      </c>
      <c r="B51" s="53" t="s">
        <v>123</v>
      </c>
      <c r="C51" s="60">
        <v>354854350</v>
      </c>
      <c r="D51" s="60">
        <v>354854350</v>
      </c>
      <c r="E51" s="39">
        <v>360906350</v>
      </c>
      <c r="F51" s="39">
        <v>360906350</v>
      </c>
      <c r="G51" s="41">
        <v>360406350</v>
      </c>
      <c r="H51" s="41">
        <v>370306350</v>
      </c>
      <c r="I51" s="41">
        <v>370306350</v>
      </c>
      <c r="J51" s="41">
        <v>370306350</v>
      </c>
      <c r="K51" s="61">
        <v>370045097.75999999</v>
      </c>
    </row>
    <row r="52" spans="1:11" ht="25.5">
      <c r="A52" s="46" t="s">
        <v>54</v>
      </c>
      <c r="B52" s="53" t="s">
        <v>124</v>
      </c>
      <c r="C52" s="60">
        <v>138491608.13</v>
      </c>
      <c r="D52" s="60">
        <v>138491608.13</v>
      </c>
      <c r="E52" s="39">
        <v>138671608.13</v>
      </c>
      <c r="F52" s="39">
        <v>138671608.13</v>
      </c>
      <c r="G52" s="41">
        <v>138681117.34999999</v>
      </c>
      <c r="H52" s="41">
        <v>412681117.35000002</v>
      </c>
      <c r="I52" s="41">
        <v>412829067.35000002</v>
      </c>
      <c r="J52" s="41">
        <v>412966572.38999999</v>
      </c>
      <c r="K52" s="61">
        <v>413095422.38999999</v>
      </c>
    </row>
    <row r="53" spans="1:11" ht="15.75">
      <c r="A53" s="47" t="s">
        <v>55</v>
      </c>
      <c r="B53" s="52" t="s">
        <v>125</v>
      </c>
      <c r="C53" s="58">
        <v>678607128.49000001</v>
      </c>
      <c r="D53" s="58">
        <v>678607128.49000001</v>
      </c>
      <c r="E53" s="37">
        <v>678607128.49000001</v>
      </c>
      <c r="F53" s="37">
        <v>681607128.49000001</v>
      </c>
      <c r="G53" s="19">
        <v>681628513.85000002</v>
      </c>
      <c r="H53" s="19">
        <v>681628513.85000002</v>
      </c>
      <c r="I53" s="19">
        <v>28054428.870000001</v>
      </c>
      <c r="J53" s="19">
        <v>28054926.199999999</v>
      </c>
      <c r="K53" s="59">
        <v>28054926.199999999</v>
      </c>
    </row>
    <row r="54" spans="1:11" ht="15.75">
      <c r="A54" s="46" t="s">
        <v>56</v>
      </c>
      <c r="B54" s="53" t="s">
        <v>126</v>
      </c>
      <c r="C54" s="60">
        <v>651697273</v>
      </c>
      <c r="D54" s="60">
        <v>651697273</v>
      </c>
      <c r="E54" s="39">
        <v>651697273</v>
      </c>
      <c r="F54" s="39">
        <v>651697273</v>
      </c>
      <c r="G54" s="41">
        <v>651697273</v>
      </c>
      <c r="H54" s="41">
        <v>651697273</v>
      </c>
      <c r="I54" s="41">
        <v>0</v>
      </c>
      <c r="J54" s="41">
        <v>0</v>
      </c>
      <c r="K54" s="61">
        <v>0</v>
      </c>
    </row>
    <row r="55" spans="1:11" ht="28.5" customHeight="1">
      <c r="A55" s="46" t="s">
        <v>57</v>
      </c>
      <c r="B55" s="53" t="s">
        <v>127</v>
      </c>
      <c r="C55" s="60">
        <v>17048455.489999998</v>
      </c>
      <c r="D55" s="60">
        <v>17048455.489999998</v>
      </c>
      <c r="E55" s="39">
        <v>17048455.489999998</v>
      </c>
      <c r="F55" s="39">
        <v>20048455.489999998</v>
      </c>
      <c r="G55" s="41">
        <v>20069840.850000001</v>
      </c>
      <c r="H55" s="41">
        <v>20069840.850000001</v>
      </c>
      <c r="I55" s="41">
        <v>18232540.870000001</v>
      </c>
      <c r="J55" s="41">
        <v>18233038.199999999</v>
      </c>
      <c r="K55" s="61">
        <v>18233038.199999999</v>
      </c>
    </row>
    <row r="56" spans="1:11" ht="25.5">
      <c r="A56" s="46" t="s">
        <v>58</v>
      </c>
      <c r="B56" s="53" t="s">
        <v>128</v>
      </c>
      <c r="C56" s="60">
        <v>9861400</v>
      </c>
      <c r="D56" s="60">
        <v>9861400</v>
      </c>
      <c r="E56" s="39">
        <v>9861400</v>
      </c>
      <c r="F56" s="39">
        <v>9861400</v>
      </c>
      <c r="G56" s="41">
        <v>9861400</v>
      </c>
      <c r="H56" s="41">
        <v>9861400</v>
      </c>
      <c r="I56" s="41">
        <v>9821888</v>
      </c>
      <c r="J56" s="41">
        <v>9821888</v>
      </c>
      <c r="K56" s="61">
        <v>9821888</v>
      </c>
    </row>
    <row r="57" spans="1:11" ht="15.75">
      <c r="A57" s="47" t="s">
        <v>59</v>
      </c>
      <c r="B57" s="52" t="s">
        <v>129</v>
      </c>
      <c r="C57" s="58">
        <v>8731540865.8199997</v>
      </c>
      <c r="D57" s="58">
        <v>8731540865.8199997</v>
      </c>
      <c r="E57" s="37">
        <v>8884490430.3099995</v>
      </c>
      <c r="F57" s="37">
        <v>8933630430.3099995</v>
      </c>
      <c r="G57" s="19">
        <v>9052496398.2099991</v>
      </c>
      <c r="H57" s="19">
        <v>9060000569.3999996</v>
      </c>
      <c r="I57" s="19">
        <v>9109281325.9899998</v>
      </c>
      <c r="J57" s="19">
        <v>9124328820.1000004</v>
      </c>
      <c r="K57" s="59">
        <v>9139256669.0400009</v>
      </c>
    </row>
    <row r="58" spans="1:11" ht="15.75">
      <c r="A58" s="46" t="s">
        <v>60</v>
      </c>
      <c r="B58" s="53" t="s">
        <v>130</v>
      </c>
      <c r="C58" s="60">
        <v>2865754077.75</v>
      </c>
      <c r="D58" s="60">
        <v>2865754077.75</v>
      </c>
      <c r="E58" s="39">
        <v>2893819730.0300002</v>
      </c>
      <c r="F58" s="39">
        <v>2831296490.0300002</v>
      </c>
      <c r="G58" s="41">
        <v>2854392918.23</v>
      </c>
      <c r="H58" s="41">
        <v>2857457918.23</v>
      </c>
      <c r="I58" s="41">
        <v>2890215893.6599998</v>
      </c>
      <c r="J58" s="41">
        <v>2891250049.71</v>
      </c>
      <c r="K58" s="61">
        <v>2891250049.71</v>
      </c>
    </row>
    <row r="59" spans="1:11" ht="15.75">
      <c r="A59" s="46" t="s">
        <v>61</v>
      </c>
      <c r="B59" s="53" t="s">
        <v>131</v>
      </c>
      <c r="C59" s="60">
        <v>4155824207.8600001</v>
      </c>
      <c r="D59" s="60">
        <v>4155824207.8600001</v>
      </c>
      <c r="E59" s="39">
        <v>4269484912.0700002</v>
      </c>
      <c r="F59" s="39">
        <v>4377158152.0699997</v>
      </c>
      <c r="G59" s="41">
        <v>4469982402.3900003</v>
      </c>
      <c r="H59" s="41">
        <v>4472194973.5799999</v>
      </c>
      <c r="I59" s="41">
        <v>4476536078.7399998</v>
      </c>
      <c r="J59" s="41">
        <v>4484280877.4399996</v>
      </c>
      <c r="K59" s="61">
        <v>4490522930.2399998</v>
      </c>
    </row>
    <row r="60" spans="1:11" ht="15.75">
      <c r="A60" s="46" t="s">
        <v>62</v>
      </c>
      <c r="B60" s="53" t="s">
        <v>132</v>
      </c>
      <c r="C60" s="60">
        <v>135749397.47999999</v>
      </c>
      <c r="D60" s="60">
        <v>135749397.47999999</v>
      </c>
      <c r="E60" s="39">
        <v>153239483.97999999</v>
      </c>
      <c r="F60" s="39">
        <v>153239483.97999999</v>
      </c>
      <c r="G60" s="41">
        <v>153226154.19999999</v>
      </c>
      <c r="H60" s="41">
        <v>154926154.19999999</v>
      </c>
      <c r="I60" s="41">
        <v>154926154.19999999</v>
      </c>
      <c r="J60" s="41">
        <v>156351290.97</v>
      </c>
      <c r="K60" s="61">
        <v>155289706.86000001</v>
      </c>
    </row>
    <row r="61" spans="1:11" ht="15.75">
      <c r="A61" s="46" t="s">
        <v>63</v>
      </c>
      <c r="B61" s="53" t="s">
        <v>133</v>
      </c>
      <c r="C61" s="60">
        <v>1175750109.26</v>
      </c>
      <c r="D61" s="60">
        <v>1175750109.26</v>
      </c>
      <c r="E61" s="39">
        <v>1170323022.76</v>
      </c>
      <c r="F61" s="39">
        <v>1173823022.76</v>
      </c>
      <c r="G61" s="41">
        <v>1176359935.4400001</v>
      </c>
      <c r="H61" s="41">
        <v>1176333705.9200001</v>
      </c>
      <c r="I61" s="41">
        <v>1176377311.9200001</v>
      </c>
      <c r="J61" s="41">
        <v>1180406791.95</v>
      </c>
      <c r="K61" s="61">
        <v>1189834975.8299999</v>
      </c>
    </row>
    <row r="62" spans="1:11" ht="28.5" customHeight="1">
      <c r="A62" s="46" t="s">
        <v>64</v>
      </c>
      <c r="B62" s="53" t="s">
        <v>134</v>
      </c>
      <c r="C62" s="60">
        <v>43758590.990000002</v>
      </c>
      <c r="D62" s="60">
        <v>43758590.990000002</v>
      </c>
      <c r="E62" s="39">
        <v>43758590.990000002</v>
      </c>
      <c r="F62" s="39">
        <v>43748590.990000002</v>
      </c>
      <c r="G62" s="41">
        <v>43967422.75</v>
      </c>
      <c r="H62" s="41">
        <v>43994022.75</v>
      </c>
      <c r="I62" s="41">
        <v>43993592.75</v>
      </c>
      <c r="J62" s="41">
        <v>44097323.210000001</v>
      </c>
      <c r="K62" s="61">
        <v>44489283.289999999</v>
      </c>
    </row>
    <row r="63" spans="1:11" ht="15.75">
      <c r="A63" s="46" t="s">
        <v>65</v>
      </c>
      <c r="B63" s="53" t="s">
        <v>135</v>
      </c>
      <c r="C63" s="60">
        <v>211079814.87</v>
      </c>
      <c r="D63" s="60">
        <v>211079814.87</v>
      </c>
      <c r="E63" s="39">
        <v>211379814.87</v>
      </c>
      <c r="F63" s="39">
        <v>211379814.87</v>
      </c>
      <c r="G63" s="41">
        <v>211379814.87</v>
      </c>
      <c r="H63" s="41">
        <v>210979814.87</v>
      </c>
      <c r="I63" s="41">
        <v>222979814.87</v>
      </c>
      <c r="J63" s="41">
        <v>222979814.87</v>
      </c>
      <c r="K63" s="61">
        <v>222965659.41</v>
      </c>
    </row>
    <row r="64" spans="1:11" ht="15.75">
      <c r="A64" s="46" t="s">
        <v>66</v>
      </c>
      <c r="B64" s="53" t="s">
        <v>136</v>
      </c>
      <c r="C64" s="60">
        <v>143624667.61000001</v>
      </c>
      <c r="D64" s="60">
        <v>143624667.61000001</v>
      </c>
      <c r="E64" s="39">
        <v>142484875.61000001</v>
      </c>
      <c r="F64" s="39">
        <v>142984875.61000001</v>
      </c>
      <c r="G64" s="41">
        <v>143187750.33000001</v>
      </c>
      <c r="H64" s="41">
        <v>144113979.84999999</v>
      </c>
      <c r="I64" s="41">
        <v>144252479.84999999</v>
      </c>
      <c r="J64" s="41">
        <v>144962671.94999999</v>
      </c>
      <c r="K64" s="61">
        <v>144904063.69999999</v>
      </c>
    </row>
    <row r="65" spans="1:11" ht="15.75">
      <c r="A65" s="47" t="s">
        <v>67</v>
      </c>
      <c r="B65" s="52" t="s">
        <v>137</v>
      </c>
      <c r="C65" s="58">
        <v>875000627.20000005</v>
      </c>
      <c r="D65" s="58">
        <v>875000627.20000005</v>
      </c>
      <c r="E65" s="37">
        <v>882312927.20000005</v>
      </c>
      <c r="F65" s="37">
        <v>887462927.20000005</v>
      </c>
      <c r="G65" s="19">
        <v>892061304.99000001</v>
      </c>
      <c r="H65" s="19">
        <v>893471304.99000001</v>
      </c>
      <c r="I65" s="19">
        <v>929739509.67999995</v>
      </c>
      <c r="J65" s="19">
        <v>930889725.99000001</v>
      </c>
      <c r="K65" s="59">
        <v>932285191.50999999</v>
      </c>
    </row>
    <row r="66" spans="1:11" ht="15.75">
      <c r="A66" s="46" t="s">
        <v>68</v>
      </c>
      <c r="B66" s="53" t="s">
        <v>138</v>
      </c>
      <c r="C66" s="60">
        <v>848140431.64999998</v>
      </c>
      <c r="D66" s="60">
        <v>848140431.64999998</v>
      </c>
      <c r="E66" s="39">
        <v>855452731.64999998</v>
      </c>
      <c r="F66" s="39">
        <v>860602731.64999998</v>
      </c>
      <c r="G66" s="41">
        <v>865195993.38</v>
      </c>
      <c r="H66" s="41">
        <v>866605993.38</v>
      </c>
      <c r="I66" s="41">
        <v>902530403.38</v>
      </c>
      <c r="J66" s="41">
        <v>903695728.01999998</v>
      </c>
      <c r="K66" s="61">
        <v>905091193.53999996</v>
      </c>
    </row>
    <row r="67" spans="1:11" ht="25.5">
      <c r="A67" s="46" t="s">
        <v>69</v>
      </c>
      <c r="B67" s="53" t="s">
        <v>139</v>
      </c>
      <c r="C67" s="60">
        <v>26860195.550000001</v>
      </c>
      <c r="D67" s="60">
        <v>26860195.550000001</v>
      </c>
      <c r="E67" s="39">
        <v>26860195.550000001</v>
      </c>
      <c r="F67" s="39">
        <v>26860195.550000001</v>
      </c>
      <c r="G67" s="41">
        <v>26865311.609999999</v>
      </c>
      <c r="H67" s="41">
        <v>26865311.609999999</v>
      </c>
      <c r="I67" s="41">
        <v>27209106.300000001</v>
      </c>
      <c r="J67" s="41">
        <v>27193997.969999999</v>
      </c>
      <c r="K67" s="61">
        <v>27193997.969999999</v>
      </c>
    </row>
    <row r="68" spans="1:11" ht="15.75">
      <c r="A68" s="47" t="s">
        <v>70</v>
      </c>
      <c r="B68" s="52" t="s">
        <v>140</v>
      </c>
      <c r="C68" s="58">
        <v>2554338721.6399999</v>
      </c>
      <c r="D68" s="58">
        <v>2554338721.6399999</v>
      </c>
      <c r="E68" s="37">
        <v>2712747691.6399999</v>
      </c>
      <c r="F68" s="37">
        <v>2862812603.4099998</v>
      </c>
      <c r="G68" s="19">
        <v>2864357112.3499999</v>
      </c>
      <c r="H68" s="19">
        <v>2881416412.3499999</v>
      </c>
      <c r="I68" s="19">
        <v>2890109522.1799998</v>
      </c>
      <c r="J68" s="19">
        <v>2895781690.8200002</v>
      </c>
      <c r="K68" s="59">
        <v>2922266890.8200002</v>
      </c>
    </row>
    <row r="69" spans="1:11" ht="15.75">
      <c r="A69" s="46" t="s">
        <v>71</v>
      </c>
      <c r="B69" s="53" t="s">
        <v>141</v>
      </c>
      <c r="C69" s="60">
        <v>1307238438.1600001</v>
      </c>
      <c r="D69" s="60">
        <v>1307238438.1600001</v>
      </c>
      <c r="E69" s="39">
        <v>1317917238.1600001</v>
      </c>
      <c r="F69" s="39">
        <v>1394971517.1600001</v>
      </c>
      <c r="G69" s="41">
        <v>1395853476.78</v>
      </c>
      <c r="H69" s="41">
        <v>1394127376.78</v>
      </c>
      <c r="I69" s="41">
        <v>1412409437.71</v>
      </c>
      <c r="J69" s="41">
        <v>1413409761.1600001</v>
      </c>
      <c r="K69" s="61">
        <v>1413904756.1099999</v>
      </c>
    </row>
    <row r="70" spans="1:11" ht="15.75">
      <c r="A70" s="46" t="s">
        <v>72</v>
      </c>
      <c r="B70" s="53" t="s">
        <v>142</v>
      </c>
      <c r="C70" s="60">
        <v>599233096.62</v>
      </c>
      <c r="D70" s="60">
        <v>599233096.62</v>
      </c>
      <c r="E70" s="39">
        <v>746578696.62</v>
      </c>
      <c r="F70" s="39">
        <v>815103429.38999999</v>
      </c>
      <c r="G70" s="41">
        <v>815603429.38999999</v>
      </c>
      <c r="H70" s="41">
        <v>810932297.88999999</v>
      </c>
      <c r="I70" s="41">
        <v>814361012.96000004</v>
      </c>
      <c r="J70" s="41">
        <v>814709585.27999997</v>
      </c>
      <c r="K70" s="61">
        <v>840699790.33000004</v>
      </c>
    </row>
    <row r="71" spans="1:11" ht="25.5">
      <c r="A71" s="46" t="s">
        <v>73</v>
      </c>
      <c r="B71" s="53" t="s">
        <v>143</v>
      </c>
      <c r="C71" s="60">
        <v>32838109.82</v>
      </c>
      <c r="D71" s="60">
        <v>32838109.82</v>
      </c>
      <c r="E71" s="39">
        <v>32838109.82</v>
      </c>
      <c r="F71" s="39">
        <v>32838109.82</v>
      </c>
      <c r="G71" s="41">
        <v>32838109.82</v>
      </c>
      <c r="H71" s="41">
        <v>32838109.82</v>
      </c>
      <c r="I71" s="41">
        <v>32838109.82</v>
      </c>
      <c r="J71" s="41">
        <v>32961489.73</v>
      </c>
      <c r="K71" s="61">
        <v>32961489.73</v>
      </c>
    </row>
    <row r="72" spans="1:11" ht="15.75">
      <c r="A72" s="46" t="s">
        <v>74</v>
      </c>
      <c r="B72" s="53" t="s">
        <v>144</v>
      </c>
      <c r="C72" s="60">
        <v>0</v>
      </c>
      <c r="D72" s="60">
        <v>0</v>
      </c>
      <c r="E72" s="39">
        <v>600000</v>
      </c>
      <c r="F72" s="39">
        <v>8100000</v>
      </c>
      <c r="G72" s="41">
        <v>8100000</v>
      </c>
      <c r="H72" s="41">
        <v>8100000</v>
      </c>
      <c r="I72" s="41">
        <v>8437500</v>
      </c>
      <c r="J72" s="41">
        <v>8437500</v>
      </c>
      <c r="K72" s="61">
        <v>8437500</v>
      </c>
    </row>
    <row r="73" spans="1:11" ht="25.5">
      <c r="A73" s="46" t="s">
        <v>75</v>
      </c>
      <c r="B73" s="53" t="s">
        <v>145</v>
      </c>
      <c r="C73" s="60">
        <v>130246081.59</v>
      </c>
      <c r="D73" s="60">
        <v>130246081.59</v>
      </c>
      <c r="E73" s="39">
        <v>130246081.59</v>
      </c>
      <c r="F73" s="39">
        <v>130246081.59</v>
      </c>
      <c r="G73" s="41">
        <v>130394881.59</v>
      </c>
      <c r="H73" s="41">
        <v>130394881.59</v>
      </c>
      <c r="I73" s="41">
        <v>130394881.59</v>
      </c>
      <c r="J73" s="41">
        <v>130455665.04000001</v>
      </c>
      <c r="K73" s="61">
        <v>130455665.04000001</v>
      </c>
    </row>
    <row r="74" spans="1:11" ht="15.75">
      <c r="A74" s="46" t="s">
        <v>76</v>
      </c>
      <c r="B74" s="53" t="s">
        <v>146</v>
      </c>
      <c r="C74" s="60">
        <v>484782995.44999999</v>
      </c>
      <c r="D74" s="60">
        <v>484782995.44999999</v>
      </c>
      <c r="E74" s="39">
        <v>484567565.44999999</v>
      </c>
      <c r="F74" s="39">
        <v>481553465.44999999</v>
      </c>
      <c r="G74" s="41">
        <v>481567214.76999998</v>
      </c>
      <c r="H74" s="41">
        <v>505023746.26999998</v>
      </c>
      <c r="I74" s="41">
        <v>491668580.10000002</v>
      </c>
      <c r="J74" s="41">
        <v>495807689.61000001</v>
      </c>
      <c r="K74" s="61">
        <v>495807689.61000001</v>
      </c>
    </row>
    <row r="75" spans="1:11" ht="15.75">
      <c r="A75" s="47" t="s">
        <v>77</v>
      </c>
      <c r="B75" s="52">
        <v>1000</v>
      </c>
      <c r="C75" s="58">
        <v>12699295308.309999</v>
      </c>
      <c r="D75" s="58">
        <v>12699295308.309999</v>
      </c>
      <c r="E75" s="37">
        <v>12720785808.309999</v>
      </c>
      <c r="F75" s="37">
        <v>12713591916.33</v>
      </c>
      <c r="G75" s="19">
        <v>12719370498.780001</v>
      </c>
      <c r="H75" s="19">
        <v>12722870498.780001</v>
      </c>
      <c r="I75" s="19">
        <v>12520966516.4</v>
      </c>
      <c r="J75" s="19">
        <v>12519576280.08</v>
      </c>
      <c r="K75" s="59">
        <v>12414550498.32</v>
      </c>
    </row>
    <row r="76" spans="1:11" ht="15.75">
      <c r="A76" s="46" t="s">
        <v>78</v>
      </c>
      <c r="B76" s="53">
        <v>1001</v>
      </c>
      <c r="C76" s="60">
        <v>71788204.099999994</v>
      </c>
      <c r="D76" s="60">
        <v>71788204.099999994</v>
      </c>
      <c r="E76" s="39">
        <v>71788204.099999994</v>
      </c>
      <c r="F76" s="39">
        <v>71788204.099999994</v>
      </c>
      <c r="G76" s="41">
        <v>71405918.299999997</v>
      </c>
      <c r="H76" s="41">
        <v>71405918.299999997</v>
      </c>
      <c r="I76" s="41">
        <v>71689133.540000007</v>
      </c>
      <c r="J76" s="41">
        <v>70121685.049999997</v>
      </c>
      <c r="K76" s="61">
        <v>70121685.049999997</v>
      </c>
    </row>
    <row r="77" spans="1:11" ht="15.75">
      <c r="A77" s="46" t="s">
        <v>79</v>
      </c>
      <c r="B77" s="53">
        <v>1002</v>
      </c>
      <c r="C77" s="60">
        <v>1585109704.45</v>
      </c>
      <c r="D77" s="60">
        <v>1585109704.45</v>
      </c>
      <c r="E77" s="39">
        <v>1578428204.45</v>
      </c>
      <c r="F77" s="39">
        <v>1586098204.45</v>
      </c>
      <c r="G77" s="41">
        <v>1590270412.52</v>
      </c>
      <c r="H77" s="41">
        <v>1590270412.52</v>
      </c>
      <c r="I77" s="41">
        <v>1589352586.5999999</v>
      </c>
      <c r="J77" s="41">
        <v>1589148647.77</v>
      </c>
      <c r="K77" s="61">
        <v>1586752579.26</v>
      </c>
    </row>
    <row r="78" spans="1:11" ht="15.75">
      <c r="A78" s="46" t="s">
        <v>80</v>
      </c>
      <c r="B78" s="53">
        <v>1003</v>
      </c>
      <c r="C78" s="60">
        <v>8539002226.9499998</v>
      </c>
      <c r="D78" s="60">
        <v>8539002226.9499998</v>
      </c>
      <c r="E78" s="39">
        <v>8544002226.9499998</v>
      </c>
      <c r="F78" s="39">
        <v>8529138334.9700003</v>
      </c>
      <c r="G78" s="41">
        <v>8529179104.9700003</v>
      </c>
      <c r="H78" s="41">
        <v>8532679104.9700003</v>
      </c>
      <c r="I78" s="41">
        <v>8509350023.5699997</v>
      </c>
      <c r="J78" s="41">
        <v>8519644754.2399998</v>
      </c>
      <c r="K78" s="61">
        <v>8514842989.4399996</v>
      </c>
    </row>
    <row r="79" spans="1:11" ht="15.75">
      <c r="A79" s="46" t="s">
        <v>81</v>
      </c>
      <c r="B79" s="53">
        <v>1004</v>
      </c>
      <c r="C79" s="60">
        <v>2163909644.1799998</v>
      </c>
      <c r="D79" s="60">
        <v>2163909644.1799998</v>
      </c>
      <c r="E79" s="39">
        <v>2163909644.1799998</v>
      </c>
      <c r="F79" s="39">
        <v>2163909644.1799998</v>
      </c>
      <c r="G79" s="41">
        <v>2164291929.98</v>
      </c>
      <c r="H79" s="41">
        <v>2164291929.98</v>
      </c>
      <c r="I79" s="41">
        <v>1986002639.6800001</v>
      </c>
      <c r="J79" s="41">
        <v>1976049306.9000001</v>
      </c>
      <c r="K79" s="61">
        <v>1878221358.45</v>
      </c>
    </row>
    <row r="80" spans="1:11" ht="15.75">
      <c r="A80" s="46" t="s">
        <v>82</v>
      </c>
      <c r="B80" s="53">
        <v>1006</v>
      </c>
      <c r="C80" s="60">
        <v>339485528.63</v>
      </c>
      <c r="D80" s="60">
        <v>339485528.63</v>
      </c>
      <c r="E80" s="39">
        <v>362657528.63</v>
      </c>
      <c r="F80" s="39">
        <v>362657528.63</v>
      </c>
      <c r="G80" s="41">
        <v>364223133.00999999</v>
      </c>
      <c r="H80" s="41">
        <v>364223133.00999999</v>
      </c>
      <c r="I80" s="41">
        <v>364572133.00999999</v>
      </c>
      <c r="J80" s="41">
        <v>364611886.12</v>
      </c>
      <c r="K80" s="61">
        <v>364611886.12</v>
      </c>
    </row>
    <row r="81" spans="1:11" ht="15.75">
      <c r="A81" s="47" t="s">
        <v>83</v>
      </c>
      <c r="B81" s="52">
        <v>1100</v>
      </c>
      <c r="C81" s="58">
        <v>366383760.81</v>
      </c>
      <c r="D81" s="58">
        <v>366383760.81</v>
      </c>
      <c r="E81" s="37">
        <v>394098660.81</v>
      </c>
      <c r="F81" s="37">
        <v>392398660.81</v>
      </c>
      <c r="G81" s="19">
        <v>393704868.69999999</v>
      </c>
      <c r="H81" s="19">
        <v>407684868.69999999</v>
      </c>
      <c r="I81" s="19">
        <v>408616022.06999999</v>
      </c>
      <c r="J81" s="19">
        <v>408632933.75</v>
      </c>
      <c r="K81" s="59">
        <v>412852809.70999998</v>
      </c>
    </row>
    <row r="82" spans="1:11" ht="15.75">
      <c r="A82" s="46" t="s">
        <v>84</v>
      </c>
      <c r="B82" s="53">
        <v>1101</v>
      </c>
      <c r="C82" s="60">
        <v>10603825</v>
      </c>
      <c r="D82" s="60">
        <v>10603825</v>
      </c>
      <c r="E82" s="39">
        <v>11103825</v>
      </c>
      <c r="F82" s="39">
        <v>11403825</v>
      </c>
      <c r="G82" s="41">
        <v>11428963</v>
      </c>
      <c r="H82" s="41">
        <v>11528963</v>
      </c>
      <c r="I82" s="41">
        <v>12190468</v>
      </c>
      <c r="J82" s="41">
        <v>12190468</v>
      </c>
      <c r="K82" s="61">
        <v>13185593.34</v>
      </c>
    </row>
    <row r="83" spans="1:11" ht="15.75">
      <c r="A83" s="46" t="s">
        <v>85</v>
      </c>
      <c r="B83" s="53">
        <v>1102</v>
      </c>
      <c r="C83" s="60">
        <v>200844385.38</v>
      </c>
      <c r="D83" s="60">
        <v>200844385.38</v>
      </c>
      <c r="E83" s="39">
        <v>231875385.38</v>
      </c>
      <c r="F83" s="39">
        <v>227026405.38</v>
      </c>
      <c r="G83" s="41">
        <v>227688018.28</v>
      </c>
      <c r="H83" s="41">
        <v>241808018.28</v>
      </c>
      <c r="I83" s="41">
        <v>241550601.16</v>
      </c>
      <c r="J83" s="41">
        <v>241550601.16</v>
      </c>
      <c r="K83" s="61">
        <v>241453767.66999999</v>
      </c>
    </row>
    <row r="84" spans="1:11" ht="15.75">
      <c r="A84" s="46" t="s">
        <v>86</v>
      </c>
      <c r="B84" s="53">
        <v>1103</v>
      </c>
      <c r="C84" s="60">
        <v>146110452.46000001</v>
      </c>
      <c r="D84" s="60">
        <v>146110452.46000001</v>
      </c>
      <c r="E84" s="39">
        <v>142294352.46000001</v>
      </c>
      <c r="F84" s="39">
        <v>145143332.46000001</v>
      </c>
      <c r="G84" s="41">
        <v>145762789.44999999</v>
      </c>
      <c r="H84" s="41">
        <v>145522789.44999999</v>
      </c>
      <c r="I84" s="41">
        <v>145780206.56999999</v>
      </c>
      <c r="J84" s="41">
        <v>145795197.15000001</v>
      </c>
      <c r="K84" s="61">
        <v>149116781.25999999</v>
      </c>
    </row>
    <row r="85" spans="1:11" ht="25.5">
      <c r="A85" s="46" t="s">
        <v>87</v>
      </c>
      <c r="B85" s="53">
        <v>1105</v>
      </c>
      <c r="C85" s="60">
        <v>8825097.9700000007</v>
      </c>
      <c r="D85" s="60">
        <v>8825097.9700000007</v>
      </c>
      <c r="E85" s="39">
        <v>8825097.9700000007</v>
      </c>
      <c r="F85" s="39">
        <v>8825097.9700000007</v>
      </c>
      <c r="G85" s="41">
        <v>8825097.9700000007</v>
      </c>
      <c r="H85" s="41">
        <v>8825097.9700000007</v>
      </c>
      <c r="I85" s="41">
        <v>9094746.3399999999</v>
      </c>
      <c r="J85" s="41">
        <v>9096667.4399999995</v>
      </c>
      <c r="K85" s="61">
        <v>9096667.4399999995</v>
      </c>
    </row>
    <row r="86" spans="1:11" ht="15.75">
      <c r="A86" s="47" t="s">
        <v>88</v>
      </c>
      <c r="B86" s="52">
        <v>1200</v>
      </c>
      <c r="C86" s="58">
        <v>86845877.120000005</v>
      </c>
      <c r="D86" s="58">
        <v>86845877.120000005</v>
      </c>
      <c r="E86" s="37">
        <v>86845877.120000005</v>
      </c>
      <c r="F86" s="37">
        <v>86845877.120000005</v>
      </c>
      <c r="G86" s="19">
        <v>87436619.489999995</v>
      </c>
      <c r="H86" s="19">
        <v>87536619.489999995</v>
      </c>
      <c r="I86" s="19">
        <v>95614924.090000004</v>
      </c>
      <c r="J86" s="19">
        <v>95619533.390000001</v>
      </c>
      <c r="K86" s="59">
        <v>96315496.989999995</v>
      </c>
    </row>
    <row r="87" spans="1:11" ht="15.75">
      <c r="A87" s="46" t="s">
        <v>89</v>
      </c>
      <c r="B87" s="53">
        <v>1202</v>
      </c>
      <c r="C87" s="60">
        <v>66323713.549999997</v>
      </c>
      <c r="D87" s="60">
        <v>66323713.549999997</v>
      </c>
      <c r="E87" s="39">
        <v>66323713.549999997</v>
      </c>
      <c r="F87" s="39">
        <v>66323713.549999997</v>
      </c>
      <c r="G87" s="41">
        <v>66782015.039999999</v>
      </c>
      <c r="H87" s="41">
        <v>66782015.039999999</v>
      </c>
      <c r="I87" s="41">
        <v>74826059.439999998</v>
      </c>
      <c r="J87" s="41">
        <v>74826059.439999998</v>
      </c>
      <c r="K87" s="61">
        <v>75522023.040000007</v>
      </c>
    </row>
    <row r="88" spans="1:11" ht="25.5">
      <c r="A88" s="46" t="s">
        <v>90</v>
      </c>
      <c r="B88" s="53">
        <v>1204</v>
      </c>
      <c r="C88" s="60">
        <v>20522163.57</v>
      </c>
      <c r="D88" s="60">
        <v>20522163.57</v>
      </c>
      <c r="E88" s="39">
        <v>20522163.57</v>
      </c>
      <c r="F88" s="39">
        <v>20522163.57</v>
      </c>
      <c r="G88" s="41">
        <v>20654604.449999999</v>
      </c>
      <c r="H88" s="41">
        <v>20754604.449999999</v>
      </c>
      <c r="I88" s="41">
        <v>20788864.649999999</v>
      </c>
      <c r="J88" s="41">
        <v>20793473.949999999</v>
      </c>
      <c r="K88" s="61">
        <v>20793473.949999999</v>
      </c>
    </row>
    <row r="89" spans="1:11" ht="25.5">
      <c r="A89" s="47" t="s">
        <v>91</v>
      </c>
      <c r="B89" s="52">
        <v>1300</v>
      </c>
      <c r="C89" s="58">
        <v>688983833.97000003</v>
      </c>
      <c r="D89" s="58">
        <v>688983833.97000003</v>
      </c>
      <c r="E89" s="37">
        <v>688983833.97000003</v>
      </c>
      <c r="F89" s="37">
        <v>688983833.97000003</v>
      </c>
      <c r="G89" s="19">
        <v>688983833.97000003</v>
      </c>
      <c r="H89" s="19">
        <v>688983833.97000003</v>
      </c>
      <c r="I89" s="19">
        <v>688983833.97000003</v>
      </c>
      <c r="J89" s="19">
        <v>403473383.52999997</v>
      </c>
      <c r="K89" s="59">
        <v>403473383.52999997</v>
      </c>
    </row>
    <row r="90" spans="1:11" ht="25.5">
      <c r="A90" s="46" t="s">
        <v>92</v>
      </c>
      <c r="B90" s="53">
        <v>1301</v>
      </c>
      <c r="C90" s="60">
        <v>688983833.97000003</v>
      </c>
      <c r="D90" s="60">
        <v>688983833.97000003</v>
      </c>
      <c r="E90" s="39">
        <v>688983833.97000003</v>
      </c>
      <c r="F90" s="39">
        <v>688983833.97000003</v>
      </c>
      <c r="G90" s="41">
        <v>688983833.97000003</v>
      </c>
      <c r="H90" s="41">
        <v>688983833.97000003</v>
      </c>
      <c r="I90" s="41">
        <v>688983833.97000003</v>
      </c>
      <c r="J90" s="41">
        <v>403473383.52999997</v>
      </c>
      <c r="K90" s="61">
        <v>403473383.52999997</v>
      </c>
    </row>
    <row r="91" spans="1:11" ht="51">
      <c r="A91" s="47" t="s">
        <v>93</v>
      </c>
      <c r="B91" s="55">
        <v>1400</v>
      </c>
      <c r="C91" s="62">
        <v>4066930185</v>
      </c>
      <c r="D91" s="62">
        <v>4066930185</v>
      </c>
      <c r="E91" s="37">
        <v>4066930185</v>
      </c>
      <c r="F91" s="37">
        <v>4066930185</v>
      </c>
      <c r="G91" s="19">
        <v>4077295815</v>
      </c>
      <c r="H91" s="19">
        <v>4077295815</v>
      </c>
      <c r="I91" s="19">
        <v>4227295815</v>
      </c>
      <c r="J91" s="19">
        <v>4227547135</v>
      </c>
      <c r="K91" s="59">
        <v>4236010135</v>
      </c>
    </row>
    <row r="92" spans="1:11" ht="38.25">
      <c r="A92" s="46" t="s">
        <v>94</v>
      </c>
      <c r="B92" s="56">
        <v>1401</v>
      </c>
      <c r="C92" s="60">
        <v>3669662900</v>
      </c>
      <c r="D92" s="60">
        <v>3669662900</v>
      </c>
      <c r="E92" s="39">
        <v>3669662900</v>
      </c>
      <c r="F92" s="39">
        <v>3669662900</v>
      </c>
      <c r="G92" s="41">
        <v>3669662900</v>
      </c>
      <c r="H92" s="41">
        <v>3669662900</v>
      </c>
      <c r="I92" s="41">
        <v>3669662900</v>
      </c>
      <c r="J92" s="41">
        <v>3669662900</v>
      </c>
      <c r="K92" s="61">
        <v>3669662900</v>
      </c>
    </row>
    <row r="93" spans="1:11">
      <c r="A93" s="48" t="s">
        <v>95</v>
      </c>
      <c r="B93" s="56">
        <v>1402</v>
      </c>
      <c r="C93" s="60">
        <v>397267285</v>
      </c>
      <c r="D93" s="60">
        <v>397267285</v>
      </c>
      <c r="E93" s="39">
        <v>397267285</v>
      </c>
      <c r="F93" s="69">
        <v>397267285</v>
      </c>
      <c r="G93" s="70">
        <v>407632915</v>
      </c>
      <c r="H93" s="70">
        <v>407632915</v>
      </c>
      <c r="I93" s="41">
        <v>557632915</v>
      </c>
      <c r="J93" s="41">
        <v>557884235</v>
      </c>
      <c r="K93" s="61">
        <v>557884235</v>
      </c>
    </row>
    <row r="94" spans="1:11" ht="25.5">
      <c r="A94" s="49" t="s">
        <v>147</v>
      </c>
      <c r="B94" s="56">
        <v>1403</v>
      </c>
      <c r="C94" s="51">
        <v>0</v>
      </c>
      <c r="D94" s="51">
        <v>0</v>
      </c>
      <c r="E94" s="67">
        <v>0</v>
      </c>
      <c r="F94" s="67">
        <v>0</v>
      </c>
      <c r="G94" s="68">
        <v>0</v>
      </c>
      <c r="H94" s="68">
        <v>0</v>
      </c>
      <c r="I94" s="68">
        <v>0</v>
      </c>
      <c r="J94" s="68">
        <v>0</v>
      </c>
      <c r="K94" s="61">
        <v>8463000</v>
      </c>
    </row>
    <row r="95" spans="1:11">
      <c r="C95" s="71"/>
      <c r="D95" s="71"/>
      <c r="E95" s="71"/>
      <c r="F95" s="72"/>
      <c r="G95" s="73"/>
      <c r="H95" s="71"/>
      <c r="I95" s="71"/>
      <c r="J95" s="71"/>
      <c r="K95" s="72"/>
    </row>
    <row r="96" spans="1:11">
      <c r="G96" s="50"/>
    </row>
    <row r="97" spans="3:11" ht="15">
      <c r="C97" s="74">
        <f t="shared" ref="C97:K97" si="1">C24-C25-C34-C36-C40-C48-C53-C57-C65-C68-C75-C81-C86-C89-C91</f>
        <v>0</v>
      </c>
      <c r="D97" s="74">
        <f t="shared" si="1"/>
        <v>0</v>
      </c>
      <c r="E97" s="74">
        <f t="shared" si="1"/>
        <v>-4.76837158203125E-6</v>
      </c>
      <c r="F97" s="74">
        <f t="shared" si="1"/>
        <v>-4.76837158203125E-6</v>
      </c>
      <c r="G97" s="75">
        <f t="shared" si="1"/>
        <v>-5.7220458984375E-6</v>
      </c>
      <c r="H97" s="74">
        <f t="shared" si="1"/>
        <v>0</v>
      </c>
      <c r="I97" s="74">
        <f t="shared" si="1"/>
        <v>6.67572021484375E-6</v>
      </c>
      <c r="J97" s="74">
        <f t="shared" si="1"/>
        <v>3.814697265625E-6</v>
      </c>
      <c r="K97" s="74">
        <f t="shared" si="1"/>
        <v>7.62939453125E-6</v>
      </c>
    </row>
    <row r="98" spans="3:11" ht="15">
      <c r="C98" s="74">
        <f t="shared" ref="C98:H98" si="2">C25-C26-C27-C28-C29-C30-C31-C32-C33</f>
        <v>0</v>
      </c>
      <c r="D98" s="74">
        <f t="shared" si="2"/>
        <v>0</v>
      </c>
      <c r="E98" s="74">
        <f t="shared" si="2"/>
        <v>0</v>
      </c>
      <c r="F98" s="74">
        <f t="shared" si="2"/>
        <v>0</v>
      </c>
      <c r="G98" s="74">
        <f t="shared" si="2"/>
        <v>0</v>
      </c>
      <c r="H98" s="74">
        <f t="shared" si="2"/>
        <v>0</v>
      </c>
      <c r="I98" s="74">
        <f t="shared" ref="I98:K98" si="3">I25-I26-I27-I28-I29-I30-I31-I32-I33</f>
        <v>0</v>
      </c>
      <c r="J98" s="74">
        <f t="shared" si="3"/>
        <v>0</v>
      </c>
      <c r="K98" s="74">
        <f t="shared" si="3"/>
        <v>0</v>
      </c>
    </row>
    <row r="99" spans="3:11" ht="15">
      <c r="C99" s="74">
        <f t="shared" ref="C99:H99" si="4">C34-C35</f>
        <v>0</v>
      </c>
      <c r="D99" s="74">
        <f t="shared" si="4"/>
        <v>0</v>
      </c>
      <c r="E99" s="74">
        <f t="shared" si="4"/>
        <v>0</v>
      </c>
      <c r="F99" s="74">
        <f t="shared" si="4"/>
        <v>0</v>
      </c>
      <c r="G99" s="74">
        <f t="shared" si="4"/>
        <v>0</v>
      </c>
      <c r="H99" s="74">
        <f t="shared" si="4"/>
        <v>0</v>
      </c>
      <c r="I99" s="74">
        <f t="shared" ref="I99:K99" si="5">I34-I35</f>
        <v>0</v>
      </c>
      <c r="J99" s="74">
        <f t="shared" si="5"/>
        <v>0</v>
      </c>
      <c r="K99" s="74">
        <f t="shared" si="5"/>
        <v>0</v>
      </c>
    </row>
    <row r="100" spans="3:11" ht="15">
      <c r="C100" s="74">
        <f t="shared" ref="C100:H100" si="6">C36-C37-C38-C39</f>
        <v>0</v>
      </c>
      <c r="D100" s="74">
        <f t="shared" si="6"/>
        <v>0</v>
      </c>
      <c r="E100" s="74">
        <f t="shared" si="6"/>
        <v>0</v>
      </c>
      <c r="F100" s="74">
        <f t="shared" si="6"/>
        <v>0</v>
      </c>
      <c r="G100" s="74">
        <f t="shared" si="6"/>
        <v>0</v>
      </c>
      <c r="H100" s="74">
        <f t="shared" si="6"/>
        <v>0</v>
      </c>
      <c r="I100" s="74">
        <f t="shared" ref="I100:K100" si="7">I36-I37-I38-I39</f>
        <v>0</v>
      </c>
      <c r="J100" s="74">
        <f t="shared" si="7"/>
        <v>0</v>
      </c>
      <c r="K100" s="74">
        <f t="shared" si="7"/>
        <v>0</v>
      </c>
    </row>
    <row r="101" spans="3:11" ht="15">
      <c r="C101" s="74">
        <f t="shared" ref="C101:H101" si="8">C40-C41-C42-C43-C44-C45-C46-C47</f>
        <v>0</v>
      </c>
      <c r="D101" s="74">
        <f t="shared" si="8"/>
        <v>0</v>
      </c>
      <c r="E101" s="74">
        <f t="shared" si="8"/>
        <v>8.9406967163085938E-7</v>
      </c>
      <c r="F101" s="74">
        <f t="shared" si="8"/>
        <v>0</v>
      </c>
      <c r="G101" s="74">
        <f t="shared" si="8"/>
        <v>0</v>
      </c>
      <c r="H101" s="74">
        <f t="shared" si="8"/>
        <v>0</v>
      </c>
      <c r="I101" s="74">
        <f t="shared" ref="I101:K101" si="9">I40-I41-I42-I43-I44-I45-I46-I47</f>
        <v>0</v>
      </c>
      <c r="J101" s="74">
        <f t="shared" si="9"/>
        <v>0</v>
      </c>
      <c r="K101" s="74">
        <f t="shared" si="9"/>
        <v>0</v>
      </c>
    </row>
    <row r="102" spans="3:11" ht="15">
      <c r="C102" s="74">
        <f t="shared" ref="C102:H102" si="10">C48-C49-C50-C51-C52</f>
        <v>0</v>
      </c>
      <c r="D102" s="74">
        <f t="shared" si="10"/>
        <v>0</v>
      </c>
      <c r="E102" s="74">
        <f t="shared" si="10"/>
        <v>0</v>
      </c>
      <c r="F102" s="74">
        <f t="shared" si="10"/>
        <v>0</v>
      </c>
      <c r="G102" s="74">
        <f t="shared" si="10"/>
        <v>0</v>
      </c>
      <c r="H102" s="74">
        <f t="shared" si="10"/>
        <v>0</v>
      </c>
      <c r="I102" s="74">
        <f t="shared" ref="I102:K102" si="11">I48-I49-I50-I51-I52</f>
        <v>0</v>
      </c>
      <c r="J102" s="74">
        <f t="shared" si="11"/>
        <v>0</v>
      </c>
      <c r="K102" s="74">
        <f t="shared" si="11"/>
        <v>0</v>
      </c>
    </row>
    <row r="103" spans="3:11" ht="15">
      <c r="C103" s="74">
        <f t="shared" ref="C103:H103" si="12">C53-C54-C55-C56</f>
        <v>0</v>
      </c>
      <c r="D103" s="74">
        <f t="shared" si="12"/>
        <v>0</v>
      </c>
      <c r="E103" s="74">
        <f t="shared" si="12"/>
        <v>0</v>
      </c>
      <c r="F103" s="74">
        <f t="shared" si="12"/>
        <v>0</v>
      </c>
      <c r="G103" s="74">
        <f t="shared" si="12"/>
        <v>2.2351741790771484E-8</v>
      </c>
      <c r="H103" s="74">
        <f t="shared" si="12"/>
        <v>2.2351741790771484E-8</v>
      </c>
      <c r="I103" s="74">
        <f t="shared" ref="I103:K103" si="13">I53-I54-I55-I56</f>
        <v>0</v>
      </c>
      <c r="J103" s="74">
        <f t="shared" si="13"/>
        <v>0</v>
      </c>
      <c r="K103" s="74">
        <f t="shared" si="13"/>
        <v>0</v>
      </c>
    </row>
    <row r="104" spans="3:11" ht="15">
      <c r="C104" s="74">
        <f t="shared" ref="C104:K104" si="14">C57-C58-C59-C60-C61-C62-C63-C64</f>
        <v>-4.76837158203125E-7</v>
      </c>
      <c r="D104" s="74">
        <f t="shared" si="14"/>
        <v>-4.76837158203125E-7</v>
      </c>
      <c r="E104" s="74">
        <f t="shared" si="14"/>
        <v>-1.430511474609375E-6</v>
      </c>
      <c r="F104" s="74">
        <f t="shared" si="14"/>
        <v>-9.5367431640625E-7</v>
      </c>
      <c r="G104" s="74">
        <f t="shared" si="14"/>
        <v>-9.2387199401855469E-7</v>
      </c>
      <c r="H104" s="74">
        <f t="shared" si="14"/>
        <v>0</v>
      </c>
      <c r="I104" s="74">
        <f t="shared" si="14"/>
        <v>0</v>
      </c>
      <c r="J104" s="74">
        <f t="shared" si="14"/>
        <v>7.152557373046875E-7</v>
      </c>
      <c r="K104" s="74">
        <f t="shared" si="14"/>
        <v>1.0430812835693359E-6</v>
      </c>
    </row>
    <row r="105" spans="3:11" ht="15">
      <c r="C105" s="74">
        <f t="shared" ref="C105:H105" si="15">C65-C66-C67</f>
        <v>7.0780515670776367E-8</v>
      </c>
      <c r="D105" s="74">
        <f t="shared" si="15"/>
        <v>7.0780515670776367E-8</v>
      </c>
      <c r="E105" s="74">
        <f t="shared" si="15"/>
        <v>7.0780515670776367E-8</v>
      </c>
      <c r="F105" s="74">
        <f t="shared" si="15"/>
        <v>7.0780515670776367E-8</v>
      </c>
      <c r="G105" s="74">
        <f t="shared" si="15"/>
        <v>0</v>
      </c>
      <c r="H105" s="74">
        <f t="shared" si="15"/>
        <v>0</v>
      </c>
      <c r="I105" s="74">
        <f t="shared" ref="I105:K105" si="16">I65-I66-I67</f>
        <v>-4.8428773880004883E-8</v>
      </c>
      <c r="J105" s="74">
        <f t="shared" si="16"/>
        <v>2.9802322387695313E-8</v>
      </c>
      <c r="K105" s="74">
        <f t="shared" si="16"/>
        <v>2.9802322387695313E-8</v>
      </c>
    </row>
    <row r="106" spans="3:11" ht="15">
      <c r="C106" s="74">
        <f t="shared" ref="C106:H106" si="17">C68-C69-C70-C71-C72-C73-C74</f>
        <v>0</v>
      </c>
      <c r="D106" s="74">
        <f t="shared" si="17"/>
        <v>0</v>
      </c>
      <c r="E106" s="74">
        <f t="shared" si="17"/>
        <v>0</v>
      </c>
      <c r="F106" s="74">
        <f t="shared" si="17"/>
        <v>0</v>
      </c>
      <c r="G106" s="74">
        <f t="shared" si="17"/>
        <v>0</v>
      </c>
      <c r="H106" s="74">
        <f t="shared" si="17"/>
        <v>0</v>
      </c>
      <c r="I106" s="74">
        <f t="shared" ref="I106:K106" si="18">I68-I69-I70-I71-I72-I73-I74</f>
        <v>0</v>
      </c>
      <c r="J106" s="74">
        <f t="shared" si="18"/>
        <v>0</v>
      </c>
      <c r="K106" s="74">
        <f t="shared" si="18"/>
        <v>0</v>
      </c>
    </row>
    <row r="107" spans="3:11" ht="15">
      <c r="C107" s="74">
        <f t="shared" ref="C107:H107" si="19">C75-C76-C77-C78-C79-C80</f>
        <v>-1.3113021850585938E-6</v>
      </c>
      <c r="D107" s="74">
        <f t="shared" si="19"/>
        <v>-1.3113021850585938E-6</v>
      </c>
      <c r="E107" s="74">
        <f t="shared" si="19"/>
        <v>-1.3113021850585938E-6</v>
      </c>
      <c r="F107" s="74">
        <f t="shared" si="19"/>
        <v>-1.3113021850585938E-6</v>
      </c>
      <c r="G107" s="74">
        <f t="shared" si="19"/>
        <v>7.152557373046875E-7</v>
      </c>
      <c r="H107" s="74">
        <f t="shared" si="19"/>
        <v>7.152557373046875E-7</v>
      </c>
      <c r="I107" s="74">
        <f t="shared" ref="I107:K107" si="20">I75-I76-I77-I78-I79-I80</f>
        <v>-1.430511474609375E-6</v>
      </c>
      <c r="J107" s="74">
        <f t="shared" si="20"/>
        <v>0</v>
      </c>
      <c r="K107" s="74">
        <f t="shared" si="20"/>
        <v>5.9604644775390625E-7</v>
      </c>
    </row>
    <row r="108" spans="3:11" ht="15">
      <c r="C108" s="74">
        <f t="shared" ref="C108:H108" si="21">C81-C82-C83-C84-C85</f>
        <v>0</v>
      </c>
      <c r="D108" s="74">
        <f t="shared" si="21"/>
        <v>0</v>
      </c>
      <c r="E108" s="74">
        <f t="shared" si="21"/>
        <v>0</v>
      </c>
      <c r="F108" s="74">
        <f t="shared" si="21"/>
        <v>0</v>
      </c>
      <c r="G108" s="74">
        <f t="shared" si="21"/>
        <v>0</v>
      </c>
      <c r="H108" s="74">
        <f t="shared" si="21"/>
        <v>0</v>
      </c>
      <c r="I108" s="74">
        <f t="shared" ref="I108:K108" si="22">I81-I82-I83-I84-I85</f>
        <v>0</v>
      </c>
      <c r="J108" s="74">
        <f t="shared" si="22"/>
        <v>0</v>
      </c>
      <c r="K108" s="74">
        <f t="shared" si="22"/>
        <v>2.7939677238464355E-8</v>
      </c>
    </row>
    <row r="109" spans="3:11" ht="15">
      <c r="C109" s="74">
        <f t="shared" ref="C109:H109" si="23">C86-C87-C88</f>
        <v>0</v>
      </c>
      <c r="D109" s="74">
        <f t="shared" si="23"/>
        <v>0</v>
      </c>
      <c r="E109" s="74">
        <f t="shared" si="23"/>
        <v>0</v>
      </c>
      <c r="F109" s="74">
        <f t="shared" si="23"/>
        <v>0</v>
      </c>
      <c r="G109" s="74">
        <f t="shared" si="23"/>
        <v>0</v>
      </c>
      <c r="H109" s="74">
        <f t="shared" si="23"/>
        <v>0</v>
      </c>
      <c r="I109" s="74">
        <f t="shared" ref="I109:K109" si="24">I86-I87-I88</f>
        <v>0</v>
      </c>
      <c r="J109" s="74">
        <f t="shared" si="24"/>
        <v>0</v>
      </c>
      <c r="K109" s="74">
        <f t="shared" si="24"/>
        <v>0</v>
      </c>
    </row>
    <row r="110" spans="3:11" ht="15">
      <c r="C110" s="74">
        <f t="shared" ref="C110:H110" si="25">C89-C90</f>
        <v>0</v>
      </c>
      <c r="D110" s="74">
        <f t="shared" si="25"/>
        <v>0</v>
      </c>
      <c r="E110" s="74">
        <f t="shared" si="25"/>
        <v>0</v>
      </c>
      <c r="F110" s="74">
        <f t="shared" si="25"/>
        <v>0</v>
      </c>
      <c r="G110" s="74">
        <f t="shared" si="25"/>
        <v>0</v>
      </c>
      <c r="H110" s="74">
        <f t="shared" si="25"/>
        <v>0</v>
      </c>
      <c r="I110" s="74">
        <f t="shared" ref="I110:K110" si="26">I89-I90</f>
        <v>0</v>
      </c>
      <c r="J110" s="74">
        <f t="shared" si="26"/>
        <v>0</v>
      </c>
      <c r="K110" s="74">
        <f t="shared" si="26"/>
        <v>0</v>
      </c>
    </row>
    <row r="111" spans="3:11" ht="15">
      <c r="C111" s="74">
        <f t="shared" ref="C111:H111" si="27">C91-C92-C93-C94</f>
        <v>0</v>
      </c>
      <c r="D111" s="74">
        <f t="shared" si="27"/>
        <v>0</v>
      </c>
      <c r="E111" s="74">
        <f t="shared" si="27"/>
        <v>0</v>
      </c>
      <c r="F111" s="74">
        <f t="shared" si="27"/>
        <v>0</v>
      </c>
      <c r="G111" s="74">
        <f t="shared" si="27"/>
        <v>0</v>
      </c>
      <c r="H111" s="74">
        <f t="shared" si="27"/>
        <v>0</v>
      </c>
      <c r="I111" s="74">
        <f t="shared" ref="I111:K111" si="28">I91-I92-I93-I94</f>
        <v>0</v>
      </c>
      <c r="J111" s="74">
        <f t="shared" si="28"/>
        <v>0</v>
      </c>
      <c r="K111" s="74">
        <f t="shared" si="28"/>
        <v>0</v>
      </c>
    </row>
  </sheetData>
  <mergeCells count="2">
    <mergeCell ref="A1:K1"/>
    <mergeCell ref="A2:H2"/>
  </mergeCells>
  <pageMargins left="0" right="0" top="0.98425196850393704" bottom="0.59055118110236227" header="0" footer="0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2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K1"/>
    </sheetView>
  </sheetViews>
  <sheetFormatPr defaultRowHeight="12.75"/>
  <cols>
    <col min="1" max="1" width="44.5703125" customWidth="1"/>
    <col min="2" max="2" width="23.85546875" customWidth="1"/>
    <col min="3" max="3" width="21.140625" customWidth="1"/>
    <col min="4" max="4" width="21.28515625" customWidth="1"/>
    <col min="5" max="10" width="23.140625" customWidth="1"/>
    <col min="11" max="11" width="23.140625" style="1" customWidth="1"/>
    <col min="12" max="12" width="20.28515625" customWidth="1"/>
    <col min="13" max="13" width="17.5703125" customWidth="1"/>
  </cols>
  <sheetData>
    <row r="1" spans="1:13" ht="28.5" customHeight="1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3" ht="72" customHeight="1">
      <c r="A2" s="87" t="s">
        <v>19</v>
      </c>
      <c r="B2" s="88"/>
      <c r="C2" s="88"/>
      <c r="D2" s="88"/>
      <c r="E2" s="88"/>
      <c r="F2" s="88"/>
      <c r="G2" s="88"/>
      <c r="H2" s="88"/>
      <c r="I2" s="28"/>
      <c r="J2" s="17"/>
      <c r="K2" s="17"/>
    </row>
    <row r="3" spans="1:13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 ht="78.75">
      <c r="A4" s="6" t="s">
        <v>0</v>
      </c>
      <c r="B4" s="4" t="s">
        <v>1</v>
      </c>
      <c r="C4" s="5" t="s">
        <v>2</v>
      </c>
      <c r="D4" s="5" t="s">
        <v>20</v>
      </c>
      <c r="E4" s="5" t="s">
        <v>21</v>
      </c>
      <c r="F4" s="5" t="s">
        <v>23</v>
      </c>
      <c r="G4" s="5" t="s">
        <v>24</v>
      </c>
      <c r="H4" s="5" t="s">
        <v>25</v>
      </c>
      <c r="I4" s="5" t="s">
        <v>26</v>
      </c>
      <c r="J4" s="5" t="s">
        <v>22</v>
      </c>
      <c r="K4" s="5" t="s">
        <v>3</v>
      </c>
      <c r="L4" s="5" t="s">
        <v>27</v>
      </c>
    </row>
    <row r="5" spans="1:13" ht="15.75">
      <c r="A5" s="6"/>
      <c r="B5" s="42"/>
      <c r="C5" s="10"/>
      <c r="D5" s="43"/>
      <c r="E5" s="43"/>
      <c r="F5" s="44"/>
      <c r="G5" s="44"/>
      <c r="H5" s="44"/>
      <c r="I5" s="44"/>
      <c r="J5" s="44"/>
      <c r="K5" s="44"/>
      <c r="L5" s="45"/>
    </row>
    <row r="6" spans="1:13">
      <c r="A6" s="7" t="s">
        <v>12</v>
      </c>
      <c r="B6" s="23" t="s">
        <v>11</v>
      </c>
      <c r="C6" s="79">
        <v>40770878173.300003</v>
      </c>
      <c r="D6" s="78">
        <v>0</v>
      </c>
      <c r="E6" s="78">
        <v>246395153.54999542</v>
      </c>
      <c r="F6" s="79">
        <v>76755300</v>
      </c>
      <c r="G6" s="79">
        <v>520177519.68000031</v>
      </c>
      <c r="H6" s="79">
        <v>302134900</v>
      </c>
      <c r="I6" s="79">
        <v>330793111.63000488</v>
      </c>
      <c r="J6" s="79">
        <v>800280316</v>
      </c>
      <c r="K6" s="79">
        <v>22883760.799995422</v>
      </c>
      <c r="L6" s="79">
        <v>43070298234.959999</v>
      </c>
    </row>
    <row r="7" spans="1:13">
      <c r="A7" s="91" t="s">
        <v>149</v>
      </c>
      <c r="B7" s="99" t="s">
        <v>161</v>
      </c>
      <c r="C7" s="10">
        <v>20281965910.029999</v>
      </c>
      <c r="D7" s="78">
        <v>0</v>
      </c>
      <c r="E7" s="78">
        <v>97849553.550003052</v>
      </c>
      <c r="F7" s="79">
        <v>0</v>
      </c>
      <c r="G7" s="79">
        <v>0</v>
      </c>
      <c r="H7" s="79">
        <v>0</v>
      </c>
      <c r="I7" s="79">
        <v>264864093.30999756</v>
      </c>
      <c r="J7" s="79">
        <v>799943516</v>
      </c>
      <c r="K7" s="79">
        <v>22714500.799999237</v>
      </c>
      <c r="L7" s="79">
        <v>21467337573.689999</v>
      </c>
      <c r="M7" s="131"/>
    </row>
    <row r="8" spans="1:13">
      <c r="A8" s="92" t="s">
        <v>150</v>
      </c>
      <c r="B8" s="98" t="s">
        <v>162</v>
      </c>
      <c r="C8" s="93">
        <v>4277493587</v>
      </c>
      <c r="D8" s="78">
        <v>0</v>
      </c>
      <c r="E8" s="78">
        <v>0</v>
      </c>
      <c r="F8" s="79">
        <v>0</v>
      </c>
      <c r="G8" s="79">
        <v>0</v>
      </c>
      <c r="H8" s="79">
        <v>0</v>
      </c>
      <c r="I8" s="79">
        <v>0</v>
      </c>
      <c r="J8" s="79">
        <v>550659413</v>
      </c>
      <c r="K8" s="79">
        <v>0</v>
      </c>
      <c r="L8" s="79">
        <v>4828153000</v>
      </c>
      <c r="M8" s="132"/>
    </row>
    <row r="9" spans="1:13">
      <c r="A9" s="92" t="s">
        <v>151</v>
      </c>
      <c r="B9" s="98" t="s">
        <v>163</v>
      </c>
      <c r="C9" s="93">
        <v>7146671248.8000002</v>
      </c>
      <c r="D9" s="78">
        <v>0</v>
      </c>
      <c r="E9" s="78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5418649.75</v>
      </c>
      <c r="L9" s="79">
        <v>7152089898.5500002</v>
      </c>
      <c r="M9" s="132"/>
    </row>
    <row r="10" spans="1:13" ht="38.25">
      <c r="A10" s="92" t="s">
        <v>152</v>
      </c>
      <c r="B10" s="98" t="s">
        <v>164</v>
      </c>
      <c r="C10" s="94">
        <v>3402451208.8299999</v>
      </c>
      <c r="D10" s="78">
        <v>0</v>
      </c>
      <c r="E10" s="78">
        <v>97849553.550000191</v>
      </c>
      <c r="F10" s="79">
        <v>0</v>
      </c>
      <c r="G10" s="79">
        <v>0</v>
      </c>
      <c r="H10" s="79">
        <v>0</v>
      </c>
      <c r="I10" s="79">
        <v>224864093.30999994</v>
      </c>
      <c r="J10" s="79">
        <v>0</v>
      </c>
      <c r="K10" s="79">
        <v>41000</v>
      </c>
      <c r="L10" s="79">
        <v>3725205855.6900001</v>
      </c>
      <c r="M10" s="132"/>
    </row>
    <row r="11" spans="1:13" ht="25.5">
      <c r="A11" s="92" t="s">
        <v>153</v>
      </c>
      <c r="B11" s="98" t="s">
        <v>165</v>
      </c>
      <c r="C11" s="94">
        <v>2214538911</v>
      </c>
      <c r="D11" s="78">
        <v>0</v>
      </c>
      <c r="E11" s="78">
        <v>0</v>
      </c>
      <c r="F11" s="79">
        <v>0</v>
      </c>
      <c r="G11" s="79">
        <v>0</v>
      </c>
      <c r="H11" s="79">
        <v>0</v>
      </c>
      <c r="I11" s="79">
        <v>0</v>
      </c>
      <c r="J11" s="79">
        <v>290220089</v>
      </c>
      <c r="K11" s="79">
        <v>0</v>
      </c>
      <c r="L11" s="79">
        <v>2504759000</v>
      </c>
      <c r="M11" s="132"/>
    </row>
    <row r="12" spans="1:13">
      <c r="A12" s="92" t="s">
        <v>154</v>
      </c>
      <c r="B12" s="98" t="s">
        <v>166</v>
      </c>
      <c r="C12" s="93">
        <v>1985045991</v>
      </c>
      <c r="D12" s="78">
        <v>0</v>
      </c>
      <c r="E12" s="78">
        <v>0</v>
      </c>
      <c r="F12" s="79">
        <v>0</v>
      </c>
      <c r="G12" s="79">
        <v>0</v>
      </c>
      <c r="H12" s="79">
        <v>0</v>
      </c>
      <c r="I12" s="79">
        <v>0</v>
      </c>
      <c r="J12" s="79">
        <v>-40935991</v>
      </c>
      <c r="K12" s="79">
        <v>0</v>
      </c>
      <c r="L12" s="79">
        <v>1944110000</v>
      </c>
      <c r="M12" s="132"/>
    </row>
    <row r="13" spans="1:13">
      <c r="A13" s="92" t="s">
        <v>155</v>
      </c>
      <c r="B13" s="97" t="s">
        <v>167</v>
      </c>
      <c r="C13" s="93">
        <v>706081000</v>
      </c>
      <c r="D13" s="78">
        <v>0</v>
      </c>
      <c r="E13" s="78">
        <v>0</v>
      </c>
      <c r="F13" s="79">
        <v>0</v>
      </c>
      <c r="G13" s="79">
        <v>0</v>
      </c>
      <c r="H13" s="79">
        <v>0</v>
      </c>
      <c r="I13" s="79">
        <v>40000000</v>
      </c>
      <c r="J13" s="79">
        <v>0</v>
      </c>
      <c r="K13" s="79">
        <v>0</v>
      </c>
      <c r="L13" s="79">
        <v>746081000</v>
      </c>
      <c r="M13" s="132"/>
    </row>
    <row r="14" spans="1:13">
      <c r="A14" s="92" t="s">
        <v>156</v>
      </c>
      <c r="B14" s="97" t="s">
        <v>168</v>
      </c>
      <c r="C14" s="93">
        <v>2184000</v>
      </c>
      <c r="D14" s="78">
        <v>0</v>
      </c>
      <c r="E14" s="78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2184000</v>
      </c>
      <c r="M14" s="132"/>
    </row>
    <row r="15" spans="1:13">
      <c r="A15" s="92" t="s">
        <v>157</v>
      </c>
      <c r="B15" s="97" t="s">
        <v>169</v>
      </c>
      <c r="C15" s="93">
        <v>21015</v>
      </c>
      <c r="D15" s="78">
        <v>0</v>
      </c>
      <c r="E15" s="78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21015</v>
      </c>
      <c r="M15" s="132"/>
    </row>
    <row r="16" spans="1:13" ht="38.25">
      <c r="A16" s="92" t="s">
        <v>158</v>
      </c>
      <c r="B16" s="97" t="s">
        <v>170</v>
      </c>
      <c r="C16" s="94">
        <v>3082500</v>
      </c>
      <c r="D16" s="78">
        <v>0</v>
      </c>
      <c r="E16" s="78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3082500</v>
      </c>
      <c r="M16" s="132"/>
    </row>
    <row r="17" spans="1:13">
      <c r="A17" s="89" t="s">
        <v>159</v>
      </c>
      <c r="B17" s="90" t="s">
        <v>160</v>
      </c>
      <c r="C17" s="10">
        <v>544396448.40000153</v>
      </c>
      <c r="D17" s="78">
        <v>-1.9073486328125E-6</v>
      </c>
      <c r="E17" s="78">
        <v>2.86102294921875E-6</v>
      </c>
      <c r="F17" s="79">
        <v>0</v>
      </c>
      <c r="G17" s="79">
        <v>0</v>
      </c>
      <c r="H17" s="79">
        <v>0</v>
      </c>
      <c r="I17" s="79">
        <v>-2.86102294921875E-6</v>
      </c>
      <c r="J17" s="79">
        <v>5</v>
      </c>
      <c r="K17" s="79">
        <v>17254851.050001144</v>
      </c>
      <c r="L17" s="79">
        <v>561651304.45000076</v>
      </c>
      <c r="M17" s="95"/>
    </row>
    <row r="18" spans="1:13">
      <c r="A18" s="7" t="s">
        <v>4</v>
      </c>
      <c r="B18" s="24" t="s">
        <v>13</v>
      </c>
      <c r="C18" s="82">
        <v>20488912263.27</v>
      </c>
      <c r="D18" s="78">
        <v>0</v>
      </c>
      <c r="E18" s="78">
        <v>148545600</v>
      </c>
      <c r="F18" s="79">
        <v>76755300</v>
      </c>
      <c r="G18" s="79">
        <v>520177519.68000031</v>
      </c>
      <c r="H18" s="79">
        <v>302134900</v>
      </c>
      <c r="I18" s="79">
        <v>65929018.319999695</v>
      </c>
      <c r="J18" s="79">
        <v>336800</v>
      </c>
      <c r="K18" s="79">
        <v>169260</v>
      </c>
      <c r="L18" s="79">
        <v>21602960661.27</v>
      </c>
    </row>
    <row r="19" spans="1:13" ht="38.25">
      <c r="A19" s="7" t="s">
        <v>5</v>
      </c>
      <c r="B19" s="25" t="s">
        <v>14</v>
      </c>
      <c r="C19" s="82">
        <v>20310900267</v>
      </c>
      <c r="D19" s="83">
        <v>0</v>
      </c>
      <c r="E19" s="83">
        <v>148545600</v>
      </c>
      <c r="F19" s="19">
        <v>0</v>
      </c>
      <c r="G19" s="19">
        <v>520170519.68000031</v>
      </c>
      <c r="H19" s="19">
        <v>302120900</v>
      </c>
      <c r="I19" s="19">
        <v>48811400</v>
      </c>
      <c r="J19" s="19">
        <v>0</v>
      </c>
      <c r="K19" s="82">
        <v>169260</v>
      </c>
      <c r="L19" s="79">
        <v>21330717946.68</v>
      </c>
    </row>
    <row r="20" spans="1:13" ht="25.5">
      <c r="A20" s="8" t="s">
        <v>6</v>
      </c>
      <c r="B20" s="26" t="s">
        <v>15</v>
      </c>
      <c r="C20" s="84">
        <v>12396710300</v>
      </c>
      <c r="D20" s="40">
        <v>0</v>
      </c>
      <c r="E20" s="40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84">
        <v>0</v>
      </c>
      <c r="L20" s="80">
        <v>12396710300</v>
      </c>
    </row>
    <row r="21" spans="1:13" ht="25.5">
      <c r="A21" s="8" t="s">
        <v>7</v>
      </c>
      <c r="B21" s="26" t="s">
        <v>16</v>
      </c>
      <c r="C21" s="84">
        <v>3225261100</v>
      </c>
      <c r="D21" s="40">
        <v>0</v>
      </c>
      <c r="E21" s="40">
        <v>0</v>
      </c>
      <c r="F21" s="41">
        <v>0</v>
      </c>
      <c r="G21" s="41">
        <v>103775300</v>
      </c>
      <c r="H21" s="41">
        <v>0</v>
      </c>
      <c r="I21" s="41">
        <v>-641696100</v>
      </c>
      <c r="J21" s="41">
        <v>0</v>
      </c>
      <c r="K21" s="84">
        <v>0</v>
      </c>
      <c r="L21" s="80">
        <v>2687340300</v>
      </c>
    </row>
    <row r="22" spans="1:13" ht="27" customHeight="1">
      <c r="A22" s="8" t="s">
        <v>8</v>
      </c>
      <c r="B22" s="26" t="s">
        <v>17</v>
      </c>
      <c r="C22" s="84">
        <v>2652387700</v>
      </c>
      <c r="D22" s="40">
        <v>0</v>
      </c>
      <c r="E22" s="40">
        <v>148545600</v>
      </c>
      <c r="F22" s="41">
        <v>0</v>
      </c>
      <c r="G22" s="41">
        <v>0</v>
      </c>
      <c r="H22" s="41">
        <v>0</v>
      </c>
      <c r="I22" s="41">
        <v>-199423600</v>
      </c>
      <c r="J22" s="41">
        <v>0</v>
      </c>
      <c r="K22" s="84">
        <v>0</v>
      </c>
      <c r="L22" s="41">
        <v>2601509700</v>
      </c>
    </row>
    <row r="23" spans="1:13">
      <c r="A23" s="8" t="s">
        <v>9</v>
      </c>
      <c r="B23" s="26" t="s">
        <v>18</v>
      </c>
      <c r="C23" s="84">
        <v>2036541167</v>
      </c>
      <c r="D23" s="40">
        <v>0</v>
      </c>
      <c r="E23" s="40">
        <v>0</v>
      </c>
      <c r="F23" s="41">
        <v>0</v>
      </c>
      <c r="G23" s="41">
        <v>416395219.67999983</v>
      </c>
      <c r="H23" s="41">
        <v>302120900</v>
      </c>
      <c r="I23" s="41">
        <v>889931100</v>
      </c>
      <c r="J23" s="41">
        <v>0</v>
      </c>
      <c r="K23" s="84">
        <v>169260</v>
      </c>
      <c r="L23" s="80">
        <v>3645157646.6799998</v>
      </c>
    </row>
    <row r="24" spans="1:13" ht="18" customHeight="1">
      <c r="A24" s="7" t="s">
        <v>10</v>
      </c>
      <c r="B24" s="27" t="s">
        <v>11</v>
      </c>
      <c r="C24" s="82">
        <v>178011996.27000046</v>
      </c>
      <c r="D24" s="78">
        <v>0</v>
      </c>
      <c r="E24" s="34">
        <v>0</v>
      </c>
      <c r="F24" s="29">
        <v>76755300</v>
      </c>
      <c r="G24" s="29">
        <v>7000</v>
      </c>
      <c r="H24" s="29">
        <v>14000</v>
      </c>
      <c r="I24" s="29">
        <v>17117618.319999695</v>
      </c>
      <c r="J24" s="29">
        <v>336800</v>
      </c>
      <c r="K24" s="82">
        <v>0</v>
      </c>
      <c r="L24" s="79">
        <f>C24+D24+E24+F24+G24+H24+I24+J24+K24</f>
        <v>272242714.59000015</v>
      </c>
    </row>
    <row r="25" spans="1:13">
      <c r="A25" s="7" t="s">
        <v>148</v>
      </c>
      <c r="B25" s="27" t="s">
        <v>11</v>
      </c>
      <c r="C25" s="79">
        <v>40413220822.349998</v>
      </c>
      <c r="D25" s="79">
        <v>0</v>
      </c>
      <c r="E25" s="79">
        <v>790262516.20999908</v>
      </c>
      <c r="F25" s="79">
        <v>335971773.58000183</v>
      </c>
      <c r="G25" s="79">
        <v>639672792.98999786</v>
      </c>
      <c r="H25" s="79">
        <v>474989784.18000031</v>
      </c>
      <c r="I25" s="79">
        <v>707619504.74000549</v>
      </c>
      <c r="J25" s="79">
        <v>-227336086.06999969</v>
      </c>
      <c r="K25" s="57">
        <v>779024361.68000031</v>
      </c>
      <c r="L25" s="79">
        <v>43913425469.660004</v>
      </c>
    </row>
    <row r="26" spans="1:13" ht="15.75">
      <c r="A26" s="47" t="s">
        <v>28</v>
      </c>
      <c r="B26" s="52" t="s">
        <v>96</v>
      </c>
      <c r="C26" s="59">
        <v>1535656513.3499999</v>
      </c>
      <c r="D26" s="59">
        <v>0</v>
      </c>
      <c r="E26" s="19">
        <v>-36631191.599999905</v>
      </c>
      <c r="F26" s="19">
        <v>-39029435.660000086</v>
      </c>
      <c r="G26" s="19">
        <v>12276872.670000076</v>
      </c>
      <c r="H26" s="19">
        <v>116523012.99000001</v>
      </c>
      <c r="I26" s="19">
        <v>119728031.94000006</v>
      </c>
      <c r="J26" s="19">
        <v>565387.61999988556</v>
      </c>
      <c r="K26" s="59">
        <v>31625287.970000029</v>
      </c>
      <c r="L26" s="79">
        <v>1740714479.28</v>
      </c>
    </row>
    <row r="27" spans="1:13" ht="39" customHeight="1">
      <c r="A27" s="46" t="s">
        <v>29</v>
      </c>
      <c r="B27" s="53" t="s">
        <v>97</v>
      </c>
      <c r="C27" s="61">
        <v>1935020.81</v>
      </c>
      <c r="D27" s="6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474.64999999990687</v>
      </c>
      <c r="K27" s="61">
        <v>-196479.37999999989</v>
      </c>
      <c r="L27" s="80">
        <v>1739016.08</v>
      </c>
    </row>
    <row r="28" spans="1:13" ht="54.75" customHeight="1">
      <c r="A28" s="46" t="s">
        <v>30</v>
      </c>
      <c r="B28" s="53" t="s">
        <v>98</v>
      </c>
      <c r="C28" s="61">
        <v>145267868.28</v>
      </c>
      <c r="D28" s="61">
        <v>0</v>
      </c>
      <c r="E28" s="41">
        <v>0</v>
      </c>
      <c r="F28" s="41">
        <v>0</v>
      </c>
      <c r="G28" s="41">
        <v>609259.74000000954</v>
      </c>
      <c r="H28" s="41">
        <v>0</v>
      </c>
      <c r="I28" s="41">
        <v>751563.29999998212</v>
      </c>
      <c r="J28" s="41">
        <v>18842.060000002384</v>
      </c>
      <c r="K28" s="61">
        <v>169260</v>
      </c>
      <c r="L28" s="80">
        <v>146816793.38</v>
      </c>
    </row>
    <row r="29" spans="1:13" ht="54" customHeight="1">
      <c r="A29" s="46" t="s">
        <v>31</v>
      </c>
      <c r="B29" s="53" t="s">
        <v>99</v>
      </c>
      <c r="C29" s="61">
        <v>190476011.91</v>
      </c>
      <c r="D29" s="61">
        <v>0</v>
      </c>
      <c r="E29" s="41">
        <v>0</v>
      </c>
      <c r="F29" s="41">
        <v>0</v>
      </c>
      <c r="G29" s="41">
        <v>263562.77000001073</v>
      </c>
      <c r="H29" s="41">
        <v>-1279000</v>
      </c>
      <c r="I29" s="41">
        <v>5247938</v>
      </c>
      <c r="J29" s="41">
        <v>34285.59999999404</v>
      </c>
      <c r="K29" s="61">
        <v>-3282753</v>
      </c>
      <c r="L29" s="80">
        <v>191460045.28</v>
      </c>
    </row>
    <row r="30" spans="1:13" ht="15.75">
      <c r="A30" s="46" t="s">
        <v>32</v>
      </c>
      <c r="B30" s="53" t="s">
        <v>100</v>
      </c>
      <c r="C30" s="61">
        <v>79150263.709999993</v>
      </c>
      <c r="D30" s="61">
        <v>0</v>
      </c>
      <c r="E30" s="41">
        <v>0</v>
      </c>
      <c r="F30" s="41">
        <v>0</v>
      </c>
      <c r="G30" s="41">
        <v>1317140.6300000101</v>
      </c>
      <c r="H30" s="41">
        <v>1990468</v>
      </c>
      <c r="I30" s="41">
        <v>0</v>
      </c>
      <c r="J30" s="41">
        <v>9535.4699999988079</v>
      </c>
      <c r="K30" s="61">
        <v>0</v>
      </c>
      <c r="L30" s="80">
        <v>82467407.810000002</v>
      </c>
    </row>
    <row r="31" spans="1:13" ht="38.25">
      <c r="A31" s="46" t="s">
        <v>33</v>
      </c>
      <c r="B31" s="53" t="s">
        <v>101</v>
      </c>
      <c r="C31" s="61">
        <v>90098764.719999999</v>
      </c>
      <c r="D31" s="61">
        <v>0</v>
      </c>
      <c r="E31" s="41">
        <v>2904935.0400000066</v>
      </c>
      <c r="F31" s="41">
        <v>94090</v>
      </c>
      <c r="G31" s="41">
        <v>2829754.299999997</v>
      </c>
      <c r="H31" s="41">
        <v>1800000</v>
      </c>
      <c r="I31" s="41">
        <v>-24200</v>
      </c>
      <c r="J31" s="41">
        <v>499645.06999999285</v>
      </c>
      <c r="K31" s="61">
        <v>150000</v>
      </c>
      <c r="L31" s="80">
        <f>C31+D31+E31+F31+G31+H31+I31+J31+K31</f>
        <v>98352989.129999995</v>
      </c>
    </row>
    <row r="32" spans="1:13" ht="25.5">
      <c r="A32" s="46" t="s">
        <v>34</v>
      </c>
      <c r="B32" s="53" t="s">
        <v>102</v>
      </c>
      <c r="C32" s="61">
        <v>21018564.539999999</v>
      </c>
      <c r="D32" s="61">
        <v>0</v>
      </c>
      <c r="E32" s="41">
        <v>0</v>
      </c>
      <c r="F32" s="41">
        <v>0</v>
      </c>
      <c r="G32" s="41">
        <v>0</v>
      </c>
      <c r="H32" s="41">
        <v>-953053.43999999762</v>
      </c>
      <c r="I32" s="41">
        <v>0</v>
      </c>
      <c r="J32" s="41">
        <v>-67449.130000002682</v>
      </c>
      <c r="K32" s="61">
        <v>0</v>
      </c>
      <c r="L32" s="80">
        <v>19998061.969999999</v>
      </c>
    </row>
    <row r="33" spans="1:12" ht="15.75">
      <c r="A33" s="46" t="s">
        <v>35</v>
      </c>
      <c r="B33" s="53" t="s">
        <v>103</v>
      </c>
      <c r="C33" s="61">
        <v>157000000</v>
      </c>
      <c r="D33" s="6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61">
        <v>0</v>
      </c>
      <c r="L33" s="80">
        <v>157000000</v>
      </c>
    </row>
    <row r="34" spans="1:12" ht="15.75">
      <c r="A34" s="46" t="s">
        <v>36</v>
      </c>
      <c r="B34" s="53" t="s">
        <v>104</v>
      </c>
      <c r="C34" s="61">
        <v>850710019.38</v>
      </c>
      <c r="D34" s="61">
        <v>0</v>
      </c>
      <c r="E34" s="41">
        <v>-39536126.639999986</v>
      </c>
      <c r="F34" s="41">
        <v>-39123525.659999967</v>
      </c>
      <c r="G34" s="41">
        <v>7257155.2299998999</v>
      </c>
      <c r="H34" s="41">
        <v>114964598.43000007</v>
      </c>
      <c r="I34" s="41">
        <v>113752730.63999999</v>
      </c>
      <c r="J34" s="41">
        <v>70053.899999976158</v>
      </c>
      <c r="K34" s="61">
        <v>34785260.350000024</v>
      </c>
      <c r="L34" s="80">
        <v>1042880165.63</v>
      </c>
    </row>
    <row r="35" spans="1:12" ht="15.75">
      <c r="A35" s="47" t="s">
        <v>37</v>
      </c>
      <c r="B35" s="52" t="s">
        <v>105</v>
      </c>
      <c r="C35" s="59">
        <v>14840400</v>
      </c>
      <c r="D35" s="5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59">
        <v>0</v>
      </c>
      <c r="L35" s="79">
        <v>14840400</v>
      </c>
    </row>
    <row r="36" spans="1:12" ht="15.75">
      <c r="A36" s="46" t="s">
        <v>38</v>
      </c>
      <c r="B36" s="53" t="s">
        <v>106</v>
      </c>
      <c r="C36" s="61">
        <v>14840400</v>
      </c>
      <c r="D36" s="6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61">
        <v>0</v>
      </c>
      <c r="L36" s="80">
        <v>14840400</v>
      </c>
    </row>
    <row r="37" spans="1:12" ht="25.5">
      <c r="A37" s="47" t="s">
        <v>39</v>
      </c>
      <c r="B37" s="52" t="s">
        <v>107</v>
      </c>
      <c r="C37" s="59">
        <v>311865619.64999998</v>
      </c>
      <c r="D37" s="59">
        <v>0</v>
      </c>
      <c r="E37" s="19">
        <v>0</v>
      </c>
      <c r="F37" s="19">
        <v>0</v>
      </c>
      <c r="G37" s="19">
        <v>1449500.3600000143</v>
      </c>
      <c r="H37" s="19">
        <v>-189300</v>
      </c>
      <c r="I37" s="19">
        <v>22526239.870000005</v>
      </c>
      <c r="J37" s="19">
        <v>33709.310000002384</v>
      </c>
      <c r="K37" s="59">
        <v>3058268.780000031</v>
      </c>
      <c r="L37" s="79">
        <v>338744037.97000003</v>
      </c>
    </row>
    <row r="38" spans="1:12" ht="15.75">
      <c r="A38" s="46" t="s">
        <v>40</v>
      </c>
      <c r="B38" s="53" t="s">
        <v>108</v>
      </c>
      <c r="C38" s="61">
        <v>82400953.069999993</v>
      </c>
      <c r="D38" s="6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61">
        <v>0</v>
      </c>
      <c r="L38" s="80">
        <v>82400953.069999993</v>
      </c>
    </row>
    <row r="39" spans="1:12" ht="38.25">
      <c r="A39" s="46" t="s">
        <v>41</v>
      </c>
      <c r="B39" s="53" t="s">
        <v>109</v>
      </c>
      <c r="C39" s="61">
        <v>114442279.91</v>
      </c>
      <c r="D39" s="61">
        <v>0</v>
      </c>
      <c r="E39" s="41">
        <v>0</v>
      </c>
      <c r="F39" s="41">
        <v>0</v>
      </c>
      <c r="G39" s="41">
        <v>799433.54999999702</v>
      </c>
      <c r="H39" s="41">
        <v>-1531136</v>
      </c>
      <c r="I39" s="41">
        <v>22440084.730000004</v>
      </c>
      <c r="J39" s="41">
        <v>18591.479999989271</v>
      </c>
      <c r="K39" s="61">
        <v>328533.73000001907</v>
      </c>
      <c r="L39" s="80">
        <v>136497787.40000001</v>
      </c>
    </row>
    <row r="40" spans="1:12" ht="15.75">
      <c r="A40" s="46" t="s">
        <v>42</v>
      </c>
      <c r="B40" s="53" t="s">
        <v>110</v>
      </c>
      <c r="C40" s="61">
        <v>115022386.67</v>
      </c>
      <c r="D40" s="61">
        <v>0</v>
      </c>
      <c r="E40" s="41">
        <v>0</v>
      </c>
      <c r="F40" s="41">
        <v>0</v>
      </c>
      <c r="G40" s="41">
        <v>650066.81000000238</v>
      </c>
      <c r="H40" s="41">
        <v>1341836</v>
      </c>
      <c r="I40" s="41">
        <v>86155.140000000596</v>
      </c>
      <c r="J40" s="41">
        <v>15117.829999998212</v>
      </c>
      <c r="K40" s="61">
        <v>2729735.049999997</v>
      </c>
      <c r="L40" s="80">
        <v>119845297.5</v>
      </c>
    </row>
    <row r="41" spans="1:12" ht="15.75">
      <c r="A41" s="47" t="s">
        <v>43</v>
      </c>
      <c r="B41" s="52" t="s">
        <v>111</v>
      </c>
      <c r="C41" s="59">
        <v>5989696346.5699997</v>
      </c>
      <c r="D41" s="59">
        <v>0</v>
      </c>
      <c r="E41" s="19">
        <v>451285473.32000065</v>
      </c>
      <c r="F41" s="19">
        <v>90009589.449999809</v>
      </c>
      <c r="G41" s="19">
        <v>482365508.03999996</v>
      </c>
      <c r="H41" s="19">
        <v>39533350</v>
      </c>
      <c r="I41" s="19">
        <v>1167443821.21</v>
      </c>
      <c r="J41" s="19">
        <v>10684781.349999428</v>
      </c>
      <c r="K41" s="59">
        <v>744044190.4800005</v>
      </c>
      <c r="L41" s="79">
        <v>8975063060.4200001</v>
      </c>
    </row>
    <row r="42" spans="1:12" ht="15.75">
      <c r="A42" s="46" t="s">
        <v>44</v>
      </c>
      <c r="B42" s="53" t="s">
        <v>112</v>
      </c>
      <c r="C42" s="61">
        <v>228061340.00999999</v>
      </c>
      <c r="D42" s="61">
        <v>0</v>
      </c>
      <c r="E42" s="41">
        <v>0</v>
      </c>
      <c r="F42" s="41">
        <v>0</v>
      </c>
      <c r="G42" s="41">
        <v>4650224.650000006</v>
      </c>
      <c r="H42" s="41">
        <v>0</v>
      </c>
      <c r="I42" s="41">
        <v>0</v>
      </c>
      <c r="J42" s="41">
        <v>33320.920000016689</v>
      </c>
      <c r="K42" s="61">
        <v>0</v>
      </c>
      <c r="L42" s="80">
        <v>232744885.58000001</v>
      </c>
    </row>
    <row r="43" spans="1:12" ht="15.75">
      <c r="A43" s="46" t="s">
        <v>45</v>
      </c>
      <c r="B43" s="53" t="s">
        <v>113</v>
      </c>
      <c r="C43" s="61">
        <v>571383188.32000005</v>
      </c>
      <c r="D43" s="61">
        <v>0</v>
      </c>
      <c r="E43" s="41">
        <v>0</v>
      </c>
      <c r="F43" s="41">
        <v>-2000000</v>
      </c>
      <c r="G43" s="41">
        <v>10248536.609999895</v>
      </c>
      <c r="H43" s="41">
        <v>36120959</v>
      </c>
      <c r="I43" s="41">
        <v>752495</v>
      </c>
      <c r="J43" s="41">
        <v>15865.94000005722</v>
      </c>
      <c r="K43" s="61">
        <v>72089330.230000019</v>
      </c>
      <c r="L43" s="80">
        <v>688610375.10000002</v>
      </c>
    </row>
    <row r="44" spans="1:12" ht="15.75">
      <c r="A44" s="46" t="s">
        <v>46</v>
      </c>
      <c r="B44" s="53" t="s">
        <v>114</v>
      </c>
      <c r="C44" s="61">
        <v>139136222.91999999</v>
      </c>
      <c r="D44" s="61">
        <v>0</v>
      </c>
      <c r="E44" s="41">
        <v>0</v>
      </c>
      <c r="F44" s="41">
        <v>10780000</v>
      </c>
      <c r="G44" s="41">
        <v>56040000</v>
      </c>
      <c r="H44" s="41">
        <v>0</v>
      </c>
      <c r="I44" s="41">
        <v>-606500</v>
      </c>
      <c r="J44" s="41">
        <v>0</v>
      </c>
      <c r="K44" s="61">
        <v>-3204600</v>
      </c>
      <c r="L44" s="80">
        <v>202145122.91999999</v>
      </c>
    </row>
    <row r="45" spans="1:12" ht="15.75">
      <c r="A45" s="46" t="s">
        <v>47</v>
      </c>
      <c r="B45" s="53" t="s">
        <v>115</v>
      </c>
      <c r="C45" s="61">
        <v>204542207.16999999</v>
      </c>
      <c r="D45" s="61">
        <v>0</v>
      </c>
      <c r="E45" s="41">
        <v>0</v>
      </c>
      <c r="F45" s="41">
        <v>0</v>
      </c>
      <c r="G45" s="41">
        <v>0</v>
      </c>
      <c r="H45" s="41">
        <v>31700</v>
      </c>
      <c r="I45" s="41">
        <v>-145255.34999999404</v>
      </c>
      <c r="J45" s="41">
        <v>0</v>
      </c>
      <c r="K45" s="61">
        <v>14189631.25</v>
      </c>
      <c r="L45" s="80">
        <v>218618283.06999999</v>
      </c>
    </row>
    <row r="46" spans="1:12" ht="15.75">
      <c r="A46" s="46" t="s">
        <v>48</v>
      </c>
      <c r="B46" s="53" t="s">
        <v>116</v>
      </c>
      <c r="C46" s="61">
        <v>296522292.91000003</v>
      </c>
      <c r="D46" s="61">
        <v>0</v>
      </c>
      <c r="E46" s="41">
        <v>360000</v>
      </c>
      <c r="F46" s="41">
        <v>-30772608.020000041</v>
      </c>
      <c r="G46" s="41">
        <v>30519.960000008345</v>
      </c>
      <c r="H46" s="41">
        <v>3000000.0000000298</v>
      </c>
      <c r="I46" s="41">
        <v>255000</v>
      </c>
      <c r="J46" s="41">
        <v>8717.1699999570847</v>
      </c>
      <c r="K46" s="61">
        <v>30000000</v>
      </c>
      <c r="L46" s="80">
        <v>299403922.01999998</v>
      </c>
    </row>
    <row r="47" spans="1:12" ht="15.75">
      <c r="A47" s="46" t="s">
        <v>49</v>
      </c>
      <c r="B47" s="53" t="s">
        <v>117</v>
      </c>
      <c r="C47" s="61">
        <v>4069576826.4099998</v>
      </c>
      <c r="D47" s="61">
        <v>0</v>
      </c>
      <c r="E47" s="41">
        <v>450925473.31999969</v>
      </c>
      <c r="F47" s="41">
        <v>45636500</v>
      </c>
      <c r="G47" s="41">
        <v>411393169.01000023</v>
      </c>
      <c r="H47" s="41">
        <v>-49309</v>
      </c>
      <c r="I47" s="41">
        <v>1131293394.1800003</v>
      </c>
      <c r="J47" s="41">
        <v>2095.5599994659424</v>
      </c>
      <c r="K47" s="61">
        <v>629051000</v>
      </c>
      <c r="L47" s="80">
        <v>6737829149.4799995</v>
      </c>
    </row>
    <row r="48" spans="1:12" ht="25.5">
      <c r="A48" s="46" t="s">
        <v>50</v>
      </c>
      <c r="B48" s="53" t="s">
        <v>118</v>
      </c>
      <c r="C48" s="61">
        <v>480474268.82999998</v>
      </c>
      <c r="D48" s="61">
        <v>0</v>
      </c>
      <c r="E48" s="41">
        <v>0</v>
      </c>
      <c r="F48" s="41">
        <v>66365697.469999969</v>
      </c>
      <c r="G48" s="41">
        <v>3057.8100000619888</v>
      </c>
      <c r="H48" s="41">
        <v>430000</v>
      </c>
      <c r="I48" s="41">
        <v>35894687.379999995</v>
      </c>
      <c r="J48" s="41">
        <v>10624781.75999999</v>
      </c>
      <c r="K48" s="61">
        <v>1918829</v>
      </c>
      <c r="L48" s="80">
        <v>595711322.25</v>
      </c>
    </row>
    <row r="49" spans="1:12">
      <c r="A49" s="47" t="s">
        <v>51</v>
      </c>
      <c r="B49" s="54" t="s">
        <v>119</v>
      </c>
      <c r="C49" s="59">
        <v>1813235634.4200001</v>
      </c>
      <c r="D49" s="59">
        <v>0</v>
      </c>
      <c r="E49" s="19">
        <v>7732000</v>
      </c>
      <c r="F49" s="19">
        <v>86530600</v>
      </c>
      <c r="G49" s="19">
        <v>509509.22000002861</v>
      </c>
      <c r="H49" s="19">
        <v>275569249.99999976</v>
      </c>
      <c r="I49" s="19">
        <v>147950</v>
      </c>
      <c r="J49" s="19">
        <v>26137505.039999962</v>
      </c>
      <c r="K49" s="59">
        <v>49135042.190000057</v>
      </c>
      <c r="L49" s="79">
        <v>2258997490.8699999</v>
      </c>
    </row>
    <row r="50" spans="1:12">
      <c r="A50" s="63" t="s">
        <v>120</v>
      </c>
      <c r="B50" s="64" t="s">
        <v>121</v>
      </c>
      <c r="C50" s="61">
        <v>0</v>
      </c>
      <c r="D50" s="61">
        <v>0</v>
      </c>
      <c r="E50" s="68">
        <v>0</v>
      </c>
      <c r="F50" s="41">
        <v>77530600</v>
      </c>
      <c r="G50" s="41">
        <v>0</v>
      </c>
      <c r="H50" s="41">
        <v>0</v>
      </c>
      <c r="I50" s="41">
        <v>0</v>
      </c>
      <c r="J50" s="41">
        <v>26000000</v>
      </c>
      <c r="K50" s="61">
        <v>0</v>
      </c>
      <c r="L50" s="80">
        <v>103530600</v>
      </c>
    </row>
    <row r="51" spans="1:12" ht="15.75">
      <c r="A51" s="46" t="s">
        <v>52</v>
      </c>
      <c r="B51" s="53" t="s">
        <v>122</v>
      </c>
      <c r="C51" s="61">
        <v>1319889676.29</v>
      </c>
      <c r="D51" s="61">
        <v>0</v>
      </c>
      <c r="E51" s="41">
        <v>1500000</v>
      </c>
      <c r="F51" s="41">
        <v>9000000</v>
      </c>
      <c r="G51" s="41">
        <v>1000000</v>
      </c>
      <c r="H51" s="41">
        <v>-8330750</v>
      </c>
      <c r="I51" s="41">
        <v>0</v>
      </c>
      <c r="J51" s="41">
        <v>0</v>
      </c>
      <c r="K51" s="61">
        <v>49267444.430000067</v>
      </c>
      <c r="L51" s="80">
        <v>1372326370.72</v>
      </c>
    </row>
    <row r="52" spans="1:12" ht="15.75">
      <c r="A52" s="46" t="s">
        <v>53</v>
      </c>
      <c r="B52" s="53" t="s">
        <v>123</v>
      </c>
      <c r="C52" s="61">
        <v>354854350</v>
      </c>
      <c r="D52" s="61">
        <v>0</v>
      </c>
      <c r="E52" s="41">
        <v>6052000</v>
      </c>
      <c r="F52" s="41">
        <v>0</v>
      </c>
      <c r="G52" s="41">
        <v>-500000</v>
      </c>
      <c r="H52" s="41">
        <v>9900000</v>
      </c>
      <c r="I52" s="41">
        <v>0</v>
      </c>
      <c r="J52" s="41">
        <v>0</v>
      </c>
      <c r="K52" s="61">
        <v>-261252.24000000954</v>
      </c>
      <c r="L52" s="80">
        <v>370045097.75999999</v>
      </c>
    </row>
    <row r="53" spans="1:12" ht="25.5">
      <c r="A53" s="46" t="s">
        <v>54</v>
      </c>
      <c r="B53" s="53" t="s">
        <v>124</v>
      </c>
      <c r="C53" s="61">
        <v>138491608.13</v>
      </c>
      <c r="D53" s="61">
        <v>0</v>
      </c>
      <c r="E53" s="41">
        <v>180000</v>
      </c>
      <c r="F53" s="41">
        <v>0</v>
      </c>
      <c r="G53" s="41">
        <v>9509.2199999988079</v>
      </c>
      <c r="H53" s="41">
        <v>274000000</v>
      </c>
      <c r="I53" s="41">
        <v>147950</v>
      </c>
      <c r="J53" s="41">
        <v>137505.03999996185</v>
      </c>
      <c r="K53" s="61">
        <v>128850</v>
      </c>
      <c r="L53" s="80">
        <v>413095422.38999999</v>
      </c>
    </row>
    <row r="54" spans="1:12" ht="15.75">
      <c r="A54" s="47" t="s">
        <v>55</v>
      </c>
      <c r="B54" s="52" t="s">
        <v>125</v>
      </c>
      <c r="C54" s="59">
        <v>678607128.49000001</v>
      </c>
      <c r="D54" s="59">
        <v>0</v>
      </c>
      <c r="E54" s="19">
        <v>0</v>
      </c>
      <c r="F54" s="19">
        <v>3000000</v>
      </c>
      <c r="G54" s="19">
        <v>21385.360000014305</v>
      </c>
      <c r="H54" s="19">
        <v>0</v>
      </c>
      <c r="I54" s="19">
        <v>-653574084.98000002</v>
      </c>
      <c r="J54" s="19">
        <v>497.32999999821186</v>
      </c>
      <c r="K54" s="59">
        <v>0</v>
      </c>
      <c r="L54" s="79">
        <v>28054926.200000003</v>
      </c>
    </row>
    <row r="55" spans="1:12" ht="15.75">
      <c r="A55" s="46" t="s">
        <v>56</v>
      </c>
      <c r="B55" s="53" t="s">
        <v>126</v>
      </c>
      <c r="C55" s="61">
        <v>651697273</v>
      </c>
      <c r="D55" s="6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-651697273</v>
      </c>
      <c r="J55" s="41">
        <v>0</v>
      </c>
      <c r="K55" s="61">
        <v>0</v>
      </c>
      <c r="L55" s="85">
        <v>0</v>
      </c>
    </row>
    <row r="56" spans="1:12" ht="25.5">
      <c r="A56" s="63" t="s">
        <v>57</v>
      </c>
      <c r="B56" s="76" t="s">
        <v>127</v>
      </c>
      <c r="C56" s="61">
        <v>17048455.489999998</v>
      </c>
      <c r="D56" s="61">
        <v>0</v>
      </c>
      <c r="E56" s="77">
        <v>0</v>
      </c>
      <c r="F56" s="77">
        <v>3000000</v>
      </c>
      <c r="G56" s="77">
        <v>21385.360000003129</v>
      </c>
      <c r="H56" s="77">
        <v>0</v>
      </c>
      <c r="I56" s="77">
        <v>-1837299.9800000004</v>
      </c>
      <c r="J56" s="77">
        <v>497.32999999821186</v>
      </c>
      <c r="K56" s="61">
        <v>0</v>
      </c>
      <c r="L56" s="85">
        <v>18233038.199999999</v>
      </c>
    </row>
    <row r="57" spans="1:12" ht="25.5">
      <c r="A57" s="46" t="s">
        <v>58</v>
      </c>
      <c r="B57" s="53" t="s">
        <v>128</v>
      </c>
      <c r="C57" s="61">
        <v>9861400</v>
      </c>
      <c r="D57" s="6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-39512</v>
      </c>
      <c r="J57" s="41">
        <v>0</v>
      </c>
      <c r="K57" s="61">
        <v>0</v>
      </c>
      <c r="L57" s="80">
        <v>9821888</v>
      </c>
    </row>
    <row r="58" spans="1:12" ht="15.75">
      <c r="A58" s="47" t="s">
        <v>59</v>
      </c>
      <c r="B58" s="52" t="s">
        <v>129</v>
      </c>
      <c r="C58" s="59">
        <v>8731540865.8199997</v>
      </c>
      <c r="D58" s="59">
        <v>0</v>
      </c>
      <c r="E58" s="19">
        <v>152949564.48999977</v>
      </c>
      <c r="F58" s="19">
        <v>49140000</v>
      </c>
      <c r="G58" s="19">
        <v>118865967.89999962</v>
      </c>
      <c r="H58" s="19">
        <v>7504171.1900005341</v>
      </c>
      <c r="I58" s="19">
        <v>49280756.590000153</v>
      </c>
      <c r="J58" s="19">
        <v>15047494.11000061</v>
      </c>
      <c r="K58" s="59">
        <v>14927848.940000534</v>
      </c>
      <c r="L58" s="79">
        <v>9139256669.0400009</v>
      </c>
    </row>
    <row r="59" spans="1:12" ht="15.75">
      <c r="A59" s="63" t="s">
        <v>60</v>
      </c>
      <c r="B59" s="76" t="s">
        <v>130</v>
      </c>
      <c r="C59" s="61">
        <v>2865754077.75</v>
      </c>
      <c r="D59" s="61">
        <f>Изменения!D58-Изменения!C58</f>
        <v>0</v>
      </c>
      <c r="E59" s="77">
        <f>Изменения!E58-Изменения!D58</f>
        <v>28065652.28000021</v>
      </c>
      <c r="F59" s="77">
        <f>Изменения!F58-Изменения!E58</f>
        <v>-62523240</v>
      </c>
      <c r="G59" s="77">
        <f>Изменения!G58-Изменения!F58</f>
        <v>23096428.199999809</v>
      </c>
      <c r="H59" s="77">
        <f>Изменения!H58-Изменения!G58</f>
        <v>3065000</v>
      </c>
      <c r="I59" s="77">
        <f>Изменения!I58-Изменения!H58</f>
        <v>32757975.429999828</v>
      </c>
      <c r="J59" s="77">
        <f>Изменения!J58-Изменения!I58</f>
        <v>1034156.0500001907</v>
      </c>
      <c r="K59" s="61">
        <f>Изменения!K58-Изменения!J58</f>
        <v>0</v>
      </c>
      <c r="L59" s="85">
        <f>C59+D59+E59+F59+G59+H59+I59+J59+K59</f>
        <v>2891250049.71</v>
      </c>
    </row>
    <row r="60" spans="1:12" ht="15.75">
      <c r="A60" s="46" t="s">
        <v>61</v>
      </c>
      <c r="B60" s="53" t="s">
        <v>131</v>
      </c>
      <c r="C60" s="61">
        <v>4155824207.8600001</v>
      </c>
      <c r="D60" s="61">
        <f>Изменения!D59-Изменения!C59</f>
        <v>0</v>
      </c>
      <c r="E60" s="41">
        <f>Изменения!E59-Изменения!D59</f>
        <v>113660704.21000004</v>
      </c>
      <c r="F60" s="41">
        <f>Изменения!F59-Изменения!E59</f>
        <v>107673239.99999952</v>
      </c>
      <c r="G60" s="41">
        <f>Изменения!G59-Изменения!F59</f>
        <v>92824250.320000648</v>
      </c>
      <c r="H60" s="41">
        <f>Изменения!H59-Изменения!G59</f>
        <v>2212571.1899995804</v>
      </c>
      <c r="I60" s="41">
        <f>Изменения!I59-Изменения!H59</f>
        <v>4341105.1599998474</v>
      </c>
      <c r="J60" s="41">
        <f>Изменения!J59-Изменения!I59</f>
        <v>7744798.6999998093</v>
      </c>
      <c r="K60" s="61">
        <f>Изменения!K59-Изменения!J59</f>
        <v>6242052.8000001907</v>
      </c>
      <c r="L60" s="80">
        <f t="shared" ref="L60:L95" si="0">C60+D60+E60+F60+G60+H60+I60+J60+K60</f>
        <v>4490522930.2399998</v>
      </c>
    </row>
    <row r="61" spans="1:12" ht="15.75">
      <c r="A61" s="46" t="s">
        <v>62</v>
      </c>
      <c r="B61" s="53" t="s">
        <v>132</v>
      </c>
      <c r="C61" s="61">
        <v>135749397.47999999</v>
      </c>
      <c r="D61" s="61">
        <f>Изменения!D60-Изменения!C60</f>
        <v>0</v>
      </c>
      <c r="E61" s="41">
        <f>Изменения!E60-Изменения!D60</f>
        <v>17490086.5</v>
      </c>
      <c r="F61" s="41">
        <f>Изменения!F60-Изменения!E60</f>
        <v>0</v>
      </c>
      <c r="G61" s="41">
        <f>Изменения!G60-Изменения!F60</f>
        <v>-13329.780000001192</v>
      </c>
      <c r="H61" s="41">
        <f>Изменения!H60-Изменения!G60</f>
        <v>1700000</v>
      </c>
      <c r="I61" s="41">
        <f>Изменения!I60-Изменения!H60</f>
        <v>0</v>
      </c>
      <c r="J61" s="41">
        <f>Изменения!J60-Изменения!I60</f>
        <v>1425136.7700000107</v>
      </c>
      <c r="K61" s="61">
        <f>Изменения!K60-Изменения!J60</f>
        <v>-1061584.1099999845</v>
      </c>
      <c r="L61" s="80">
        <f t="shared" si="0"/>
        <v>155289706.86000001</v>
      </c>
    </row>
    <row r="62" spans="1:12" ht="15.75">
      <c r="A62" s="46" t="s">
        <v>63</v>
      </c>
      <c r="B62" s="53" t="s">
        <v>133</v>
      </c>
      <c r="C62" s="61">
        <v>1175750109.26</v>
      </c>
      <c r="D62" s="61">
        <f>Изменения!D61-Изменения!C61</f>
        <v>0</v>
      </c>
      <c r="E62" s="41">
        <f>Изменения!E61-Изменения!D61</f>
        <v>-5427086.5</v>
      </c>
      <c r="F62" s="41">
        <f>Изменения!F61-Изменения!E61</f>
        <v>3500000</v>
      </c>
      <c r="G62" s="41">
        <f>Изменения!G61-Изменения!F61</f>
        <v>2536912.6800000668</v>
      </c>
      <c r="H62" s="41">
        <f>Изменения!H61-Изменения!G61</f>
        <v>-26229.519999980927</v>
      </c>
      <c r="I62" s="41">
        <f>Изменения!I61-Изменения!H61</f>
        <v>43606</v>
      </c>
      <c r="J62" s="41">
        <f>Изменения!J61-Изменения!I61</f>
        <v>4029480.0299999714</v>
      </c>
      <c r="K62" s="61">
        <f>Изменения!K61-Изменения!J61</f>
        <v>9428183.879999876</v>
      </c>
      <c r="L62" s="80">
        <f t="shared" si="0"/>
        <v>1189834975.8299999</v>
      </c>
    </row>
    <row r="63" spans="1:12" ht="25.5">
      <c r="A63" s="46" t="s">
        <v>64</v>
      </c>
      <c r="B63" s="53" t="s">
        <v>134</v>
      </c>
      <c r="C63" s="61">
        <v>43758590.990000002</v>
      </c>
      <c r="D63" s="61">
        <f>Изменения!D62-Изменения!C62</f>
        <v>0</v>
      </c>
      <c r="E63" s="41">
        <f>Изменения!E62-Изменения!D62</f>
        <v>0</v>
      </c>
      <c r="F63" s="41">
        <f>Изменения!F62-Изменения!E62</f>
        <v>-10000</v>
      </c>
      <c r="G63" s="41">
        <f>Изменения!G62-Изменения!F62</f>
        <v>218831.75999999791</v>
      </c>
      <c r="H63" s="41">
        <f>Изменения!H62-Изменения!G62</f>
        <v>26600</v>
      </c>
      <c r="I63" s="41">
        <f>Изменения!I62-Изменения!H62</f>
        <v>-430</v>
      </c>
      <c r="J63" s="41">
        <f>Изменения!J62-Изменения!I62</f>
        <v>103730.46000000089</v>
      </c>
      <c r="K63" s="61">
        <f>Изменения!K62-Изменения!J62</f>
        <v>391960.07999999821</v>
      </c>
      <c r="L63" s="80">
        <f t="shared" si="0"/>
        <v>44489283.289999999</v>
      </c>
    </row>
    <row r="64" spans="1:12" ht="15.75">
      <c r="A64" s="46" t="s">
        <v>65</v>
      </c>
      <c r="B64" s="53" t="s">
        <v>135</v>
      </c>
      <c r="C64" s="61">
        <v>211079814.87</v>
      </c>
      <c r="D64" s="61">
        <f>Изменения!D63-Изменения!C63</f>
        <v>0</v>
      </c>
      <c r="E64" s="41">
        <f>Изменения!E63-Изменения!D63</f>
        <v>300000</v>
      </c>
      <c r="F64" s="41">
        <f>Изменения!F63-Изменения!E63</f>
        <v>0</v>
      </c>
      <c r="G64" s="41">
        <f>Изменения!G63-Изменения!F63</f>
        <v>0</v>
      </c>
      <c r="H64" s="41">
        <f>Изменения!H63-Изменения!G63</f>
        <v>-400000</v>
      </c>
      <c r="I64" s="41">
        <f>Изменения!I63-Изменения!H63</f>
        <v>12000000</v>
      </c>
      <c r="J64" s="41">
        <f>Изменения!J63-Изменения!I63</f>
        <v>0</v>
      </c>
      <c r="K64" s="61">
        <f>Изменения!K63-Изменения!J63</f>
        <v>-14155.460000008345</v>
      </c>
      <c r="L64" s="80">
        <f t="shared" si="0"/>
        <v>222965659.41</v>
      </c>
    </row>
    <row r="65" spans="1:12" ht="15.75">
      <c r="A65" s="46" t="s">
        <v>66</v>
      </c>
      <c r="B65" s="53" t="s">
        <v>136</v>
      </c>
      <c r="C65" s="61">
        <v>143624667.61000001</v>
      </c>
      <c r="D65" s="61">
        <f>Изменения!D64-Изменения!C64</f>
        <v>0</v>
      </c>
      <c r="E65" s="41">
        <f>Изменения!E64-Изменения!D64</f>
        <v>-1139792</v>
      </c>
      <c r="F65" s="41">
        <f>Изменения!F64-Изменения!E64</f>
        <v>500000</v>
      </c>
      <c r="G65" s="41">
        <f>Изменения!G64-Изменения!F64</f>
        <v>202874.71999999881</v>
      </c>
      <c r="H65" s="41">
        <f>Изменения!H64-Изменения!G64</f>
        <v>926229.51999998093</v>
      </c>
      <c r="I65" s="41">
        <f>Изменения!I64-Изменения!H64</f>
        <v>138500</v>
      </c>
      <c r="J65" s="41">
        <f>Изменения!J64-Изменения!I64</f>
        <v>710192.09999999404</v>
      </c>
      <c r="K65" s="61">
        <f>Изменения!K64-Изменения!J64</f>
        <v>-58608.25</v>
      </c>
      <c r="L65" s="80">
        <f t="shared" si="0"/>
        <v>144904063.69999999</v>
      </c>
    </row>
    <row r="66" spans="1:12" ht="15.75">
      <c r="A66" s="47" t="s">
        <v>67</v>
      </c>
      <c r="B66" s="52" t="s">
        <v>137</v>
      </c>
      <c r="C66" s="59">
        <v>875000627.20000005</v>
      </c>
      <c r="D66" s="59">
        <f>Изменения!D65-Изменения!C65</f>
        <v>0</v>
      </c>
      <c r="E66" s="19">
        <f>Изменения!E65-Изменения!D65</f>
        <v>7312300</v>
      </c>
      <c r="F66" s="19">
        <f>Изменения!F65-Изменения!E65</f>
        <v>5150000</v>
      </c>
      <c r="G66" s="19">
        <f>Изменения!G65-Изменения!F65</f>
        <v>4598377.7899999619</v>
      </c>
      <c r="H66" s="19">
        <f>Изменения!H65-Изменения!G65</f>
        <v>1410000</v>
      </c>
      <c r="I66" s="19">
        <f>Изменения!I65-Изменения!H65</f>
        <v>36268204.689999938</v>
      </c>
      <c r="J66" s="19">
        <f>Изменения!J65-Изменения!I65</f>
        <v>1150216.310000062</v>
      </c>
      <c r="K66" s="59">
        <f>Изменения!K65-Изменения!J65</f>
        <v>1395465.5199999809</v>
      </c>
      <c r="L66" s="79">
        <f t="shared" si="0"/>
        <v>932285191.50999999</v>
      </c>
    </row>
    <row r="67" spans="1:12" ht="15.75">
      <c r="A67" s="46" t="s">
        <v>68</v>
      </c>
      <c r="B67" s="53" t="s">
        <v>138</v>
      </c>
      <c r="C67" s="61">
        <v>848140431.64999998</v>
      </c>
      <c r="D67" s="61">
        <f>Изменения!D66-Изменения!C66</f>
        <v>0</v>
      </c>
      <c r="E67" s="41">
        <f>Изменения!E66-Изменения!D66</f>
        <v>7312300</v>
      </c>
      <c r="F67" s="41">
        <f>Изменения!F66-Изменения!E66</f>
        <v>5150000</v>
      </c>
      <c r="G67" s="41">
        <f>Изменения!G66-Изменения!F66</f>
        <v>4593261.7300000191</v>
      </c>
      <c r="H67" s="41">
        <f>Изменения!H66-Изменения!G66</f>
        <v>1410000</v>
      </c>
      <c r="I67" s="41">
        <f>Изменения!I66-Изменения!H66</f>
        <v>35924410</v>
      </c>
      <c r="J67" s="41">
        <f>Изменения!J66-Изменения!I66</f>
        <v>1165324.6399999857</v>
      </c>
      <c r="K67" s="61">
        <f>Изменения!K66-Изменения!J66</f>
        <v>1395465.5199999809</v>
      </c>
      <c r="L67" s="80">
        <f t="shared" si="0"/>
        <v>905091193.53999996</v>
      </c>
    </row>
    <row r="68" spans="1:12" ht="25.5">
      <c r="A68" s="46" t="s">
        <v>69</v>
      </c>
      <c r="B68" s="53" t="s">
        <v>139</v>
      </c>
      <c r="C68" s="61">
        <v>26860195.550000001</v>
      </c>
      <c r="D68" s="61">
        <f>Изменения!D67-Изменения!C67</f>
        <v>0</v>
      </c>
      <c r="E68" s="41">
        <f>Изменения!E67-Изменения!D67</f>
        <v>0</v>
      </c>
      <c r="F68" s="41">
        <f>Изменения!F67-Изменения!E67</f>
        <v>0</v>
      </c>
      <c r="G68" s="41">
        <f>Изменения!G67-Изменения!F67</f>
        <v>5116.0599999986589</v>
      </c>
      <c r="H68" s="41">
        <f>Изменения!H67-Изменения!G67</f>
        <v>0</v>
      </c>
      <c r="I68" s="41">
        <f>Изменения!I67-Изменения!H67</f>
        <v>343794.69000000134</v>
      </c>
      <c r="J68" s="41">
        <f>Изменения!J67-Изменения!I67</f>
        <v>-15108.330000001937</v>
      </c>
      <c r="K68" s="61">
        <f>Изменения!K67-Изменения!J67</f>
        <v>0</v>
      </c>
      <c r="L68" s="80">
        <f t="shared" si="0"/>
        <v>27193997.969999999</v>
      </c>
    </row>
    <row r="69" spans="1:12" ht="15.75">
      <c r="A69" s="47" t="s">
        <v>70</v>
      </c>
      <c r="B69" s="52" t="s">
        <v>140</v>
      </c>
      <c r="C69" s="59">
        <v>2554338721.6399999</v>
      </c>
      <c r="D69" s="59">
        <f>Изменения!D68-Изменения!C68</f>
        <v>0</v>
      </c>
      <c r="E69" s="19">
        <f>Изменения!E68-Изменения!D68</f>
        <v>158408970</v>
      </c>
      <c r="F69" s="19">
        <f>Изменения!F68-Изменения!E68</f>
        <v>150064911.76999998</v>
      </c>
      <c r="G69" s="19">
        <f>Изменения!G68-Изменения!F68</f>
        <v>1544508.9400000572</v>
      </c>
      <c r="H69" s="19">
        <f>Изменения!H68-Изменения!G68</f>
        <v>17059300</v>
      </c>
      <c r="I69" s="19">
        <f>Изменения!I68-Изменения!H68</f>
        <v>8693109.8299999237</v>
      </c>
      <c r="J69" s="19">
        <f>Изменения!J68-Изменения!I68</f>
        <v>5672168.6400003433</v>
      </c>
      <c r="K69" s="59">
        <f>Изменения!K68-Изменения!J68</f>
        <v>26485200</v>
      </c>
      <c r="L69" s="79">
        <f t="shared" si="0"/>
        <v>2922266890.8200002</v>
      </c>
    </row>
    <row r="70" spans="1:12" ht="15.75">
      <c r="A70" s="46" t="s">
        <v>71</v>
      </c>
      <c r="B70" s="53" t="s">
        <v>141</v>
      </c>
      <c r="C70" s="61">
        <v>1307238438.1600001</v>
      </c>
      <c r="D70" s="61">
        <f>Изменения!D69-Изменения!C69</f>
        <v>0</v>
      </c>
      <c r="E70" s="41">
        <f>Изменения!E69-Изменения!D69</f>
        <v>10678800</v>
      </c>
      <c r="F70" s="41">
        <f>Изменения!F69-Изменения!E69</f>
        <v>77054279</v>
      </c>
      <c r="G70" s="41">
        <f>Изменения!G69-Изменения!F69</f>
        <v>881959.61999988556</v>
      </c>
      <c r="H70" s="41">
        <f>Изменения!H69-Изменения!G69</f>
        <v>-1726100</v>
      </c>
      <c r="I70" s="41">
        <f>Изменения!I69-Изменения!H69</f>
        <v>18282060.930000067</v>
      </c>
      <c r="J70" s="41">
        <f>Изменения!J69-Изменения!I69</f>
        <v>1000323.4500000477</v>
      </c>
      <c r="K70" s="61">
        <f>Изменения!K69-Изменения!J69</f>
        <v>494994.94999980927</v>
      </c>
      <c r="L70" s="80">
        <f t="shared" si="0"/>
        <v>1413904756.1099999</v>
      </c>
    </row>
    <row r="71" spans="1:12" ht="15.75">
      <c r="A71" s="46" t="s">
        <v>72</v>
      </c>
      <c r="B71" s="53" t="s">
        <v>142</v>
      </c>
      <c r="C71" s="61">
        <v>599233096.62</v>
      </c>
      <c r="D71" s="61">
        <f>Изменения!D70-Изменения!C70</f>
        <v>0</v>
      </c>
      <c r="E71" s="41">
        <f>Изменения!E70-Изменения!D70</f>
        <v>147345600</v>
      </c>
      <c r="F71" s="41">
        <f>Изменения!F70-Изменения!E70</f>
        <v>68524732.769999981</v>
      </c>
      <c r="G71" s="41">
        <f>Изменения!G70-Изменения!F70</f>
        <v>500000</v>
      </c>
      <c r="H71" s="41">
        <f>Изменения!H70-Изменения!G70</f>
        <v>-4671131.5</v>
      </c>
      <c r="I71" s="41">
        <f>Изменения!I70-Изменения!H70</f>
        <v>3428715.0700000525</v>
      </c>
      <c r="J71" s="41">
        <f>Изменения!J70-Изменения!I70</f>
        <v>348572.31999993324</v>
      </c>
      <c r="K71" s="61">
        <f>Изменения!K70-Изменения!J70</f>
        <v>25990205.050000072</v>
      </c>
      <c r="L71" s="80">
        <f t="shared" si="0"/>
        <v>840699790.33000004</v>
      </c>
    </row>
    <row r="72" spans="1:12" ht="25.5">
      <c r="A72" s="46" t="s">
        <v>73</v>
      </c>
      <c r="B72" s="53" t="s">
        <v>143</v>
      </c>
      <c r="C72" s="61">
        <v>32838109.82</v>
      </c>
      <c r="D72" s="61">
        <f>Изменения!D71-Изменения!C71</f>
        <v>0</v>
      </c>
      <c r="E72" s="41">
        <f>Изменения!E71-Изменения!D71</f>
        <v>0</v>
      </c>
      <c r="F72" s="41">
        <f>Изменения!F71-Изменения!E71</f>
        <v>0</v>
      </c>
      <c r="G72" s="41">
        <f>Изменения!G71-Изменения!F71</f>
        <v>0</v>
      </c>
      <c r="H72" s="41">
        <f>Изменения!H71-Изменения!G71</f>
        <v>0</v>
      </c>
      <c r="I72" s="41">
        <f>Изменения!I71-Изменения!H71</f>
        <v>0</v>
      </c>
      <c r="J72" s="41">
        <f>Изменения!J71-Изменения!I71</f>
        <v>123379.91000000015</v>
      </c>
      <c r="K72" s="61">
        <f>Изменения!K71-Изменения!J71</f>
        <v>0</v>
      </c>
      <c r="L72" s="80">
        <f t="shared" si="0"/>
        <v>32961489.73</v>
      </c>
    </row>
    <row r="73" spans="1:12" ht="15.75">
      <c r="A73" s="46" t="s">
        <v>74</v>
      </c>
      <c r="B73" s="53" t="s">
        <v>144</v>
      </c>
      <c r="C73" s="61">
        <v>0</v>
      </c>
      <c r="D73" s="61">
        <f>Изменения!D72-Изменения!C72</f>
        <v>0</v>
      </c>
      <c r="E73" s="41">
        <f>Изменения!E72-Изменения!D72</f>
        <v>600000</v>
      </c>
      <c r="F73" s="41">
        <f>Изменения!F72-Изменения!E72</f>
        <v>7500000</v>
      </c>
      <c r="G73" s="41">
        <f>Изменения!G72-Изменения!F72</f>
        <v>0</v>
      </c>
      <c r="H73" s="41">
        <f>Изменения!H72-Изменения!G72</f>
        <v>0</v>
      </c>
      <c r="I73" s="41">
        <f>Изменения!I72-Изменения!H72</f>
        <v>337500</v>
      </c>
      <c r="J73" s="41">
        <f>Изменения!J72-Изменения!I72</f>
        <v>0</v>
      </c>
      <c r="K73" s="61">
        <f>Изменения!K72-Изменения!J72</f>
        <v>0</v>
      </c>
      <c r="L73" s="80">
        <f t="shared" si="0"/>
        <v>8437500</v>
      </c>
    </row>
    <row r="74" spans="1:12" ht="25.5">
      <c r="A74" s="46" t="s">
        <v>75</v>
      </c>
      <c r="B74" s="53" t="s">
        <v>145</v>
      </c>
      <c r="C74" s="61">
        <v>130246081.59</v>
      </c>
      <c r="D74" s="61">
        <f>Изменения!D73-Изменения!C73</f>
        <v>0</v>
      </c>
      <c r="E74" s="41">
        <f>Изменения!E73-Изменения!D73</f>
        <v>0</v>
      </c>
      <c r="F74" s="41">
        <f>Изменения!F73-Изменения!E73</f>
        <v>0</v>
      </c>
      <c r="G74" s="41">
        <f>Изменения!G73-Изменения!F73</f>
        <v>148800</v>
      </c>
      <c r="H74" s="41">
        <f>Изменения!H73-Изменения!G73</f>
        <v>0</v>
      </c>
      <c r="I74" s="41">
        <f>Изменения!I73-Изменения!H73</f>
        <v>0</v>
      </c>
      <c r="J74" s="41">
        <f>Изменения!J73-Изменения!I73</f>
        <v>60783.45000000298</v>
      </c>
      <c r="K74" s="61">
        <f>Изменения!K73-Изменения!J73</f>
        <v>0</v>
      </c>
      <c r="L74" s="80">
        <f t="shared" si="0"/>
        <v>130455665.04000001</v>
      </c>
    </row>
    <row r="75" spans="1:12" ht="15.75">
      <c r="A75" s="46" t="s">
        <v>76</v>
      </c>
      <c r="B75" s="53" t="s">
        <v>146</v>
      </c>
      <c r="C75" s="61">
        <v>484782995.44999999</v>
      </c>
      <c r="D75" s="61">
        <f>Изменения!D74-Изменения!C74</f>
        <v>0</v>
      </c>
      <c r="E75" s="41">
        <f>Изменения!E74-Изменения!D74</f>
        <v>-215430</v>
      </c>
      <c r="F75" s="41">
        <f>Изменения!F74-Изменения!E74</f>
        <v>-3014100</v>
      </c>
      <c r="G75" s="41">
        <f>Изменения!G74-Изменения!F74</f>
        <v>13749.319999992847</v>
      </c>
      <c r="H75" s="41">
        <f>Изменения!H74-Изменения!G74</f>
        <v>23456531.5</v>
      </c>
      <c r="I75" s="41">
        <f>Изменения!I74-Изменения!H74</f>
        <v>-13355166.169999957</v>
      </c>
      <c r="J75" s="41">
        <f>Изменения!J74-Изменения!I74</f>
        <v>4139109.5099999905</v>
      </c>
      <c r="K75" s="61">
        <f>Изменения!K74-Изменения!J74</f>
        <v>0</v>
      </c>
      <c r="L75" s="80">
        <f t="shared" si="0"/>
        <v>495807689.61000001</v>
      </c>
    </row>
    <row r="76" spans="1:12" ht="15.75">
      <c r="A76" s="47" t="s">
        <v>77</v>
      </c>
      <c r="B76" s="52">
        <v>1000</v>
      </c>
      <c r="C76" s="59">
        <v>12699295308.309999</v>
      </c>
      <c r="D76" s="59">
        <f>Изменения!D75-Изменения!C75</f>
        <v>0</v>
      </c>
      <c r="E76" s="19">
        <f>Изменения!E75-Изменения!D75</f>
        <v>21490500</v>
      </c>
      <c r="F76" s="19">
        <f>Изменения!F75-Изменения!E75</f>
        <v>-7193891.9799995422</v>
      </c>
      <c r="G76" s="19">
        <f>Изменения!G75-Изменения!F75</f>
        <v>5778582.4500007629</v>
      </c>
      <c r="H76" s="19">
        <f>Изменения!H75-Изменения!G75</f>
        <v>3500000</v>
      </c>
      <c r="I76" s="19">
        <f>Изменения!I75-Изменения!H75</f>
        <v>-201903982.38000107</v>
      </c>
      <c r="J76" s="19">
        <f>Изменения!J75-Изменения!I75</f>
        <v>-1390236.3199996948</v>
      </c>
      <c r="K76" s="59">
        <f>Изменения!K75-Изменения!J75</f>
        <v>-105025781.76000023</v>
      </c>
      <c r="L76" s="79">
        <f t="shared" si="0"/>
        <v>12414550498.32</v>
      </c>
    </row>
    <row r="77" spans="1:12" ht="15.75">
      <c r="A77" s="46" t="s">
        <v>78</v>
      </c>
      <c r="B77" s="53">
        <v>1001</v>
      </c>
      <c r="C77" s="61">
        <v>71788204.099999994</v>
      </c>
      <c r="D77" s="61">
        <f>Изменения!D76-Изменения!C76</f>
        <v>0</v>
      </c>
      <c r="E77" s="41">
        <f>Изменения!E76-Изменения!D76</f>
        <v>0</v>
      </c>
      <c r="F77" s="41">
        <f>Изменения!F76-Изменения!E76</f>
        <v>0</v>
      </c>
      <c r="G77" s="41">
        <f>Изменения!G76-Изменения!F76</f>
        <v>-382285.79999999702</v>
      </c>
      <c r="H77" s="41">
        <f>Изменения!H76-Изменения!G76</f>
        <v>0</v>
      </c>
      <c r="I77" s="41">
        <f>Изменения!I76-Изменения!H76</f>
        <v>283215.24000000954</v>
      </c>
      <c r="J77" s="41">
        <f>Изменения!J76-Изменения!I76</f>
        <v>-1567448.4900000095</v>
      </c>
      <c r="K77" s="61">
        <f>Изменения!K76-Изменения!J76</f>
        <v>0</v>
      </c>
      <c r="L77" s="80">
        <f t="shared" si="0"/>
        <v>70121685.049999997</v>
      </c>
    </row>
    <row r="78" spans="1:12" ht="15.75">
      <c r="A78" s="46" t="s">
        <v>79</v>
      </c>
      <c r="B78" s="53">
        <v>1002</v>
      </c>
      <c r="C78" s="61">
        <v>1585109704.45</v>
      </c>
      <c r="D78" s="61">
        <f>Изменения!D77-Изменения!C77</f>
        <v>0</v>
      </c>
      <c r="E78" s="41">
        <f>Изменения!E77-Изменения!D77</f>
        <v>-6681500</v>
      </c>
      <c r="F78" s="41">
        <f>Изменения!F77-Изменения!E77</f>
        <v>7670000</v>
      </c>
      <c r="G78" s="41">
        <f>Изменения!G77-Изменения!F77</f>
        <v>4172208.0699999332</v>
      </c>
      <c r="H78" s="41">
        <f>Изменения!H77-Изменения!G77</f>
        <v>0</v>
      </c>
      <c r="I78" s="41">
        <f>Изменения!I77-Изменения!H77</f>
        <v>-917825.92000007629</v>
      </c>
      <c r="J78" s="41">
        <f>Изменения!J77-Изменения!I77</f>
        <v>-203938.82999992371</v>
      </c>
      <c r="K78" s="61">
        <f>Изменения!K77-Изменения!J77</f>
        <v>-2396068.5099999905</v>
      </c>
      <c r="L78" s="80">
        <f t="shared" si="0"/>
        <v>1586752579.26</v>
      </c>
    </row>
    <row r="79" spans="1:12" ht="15.75">
      <c r="A79" s="46" t="s">
        <v>80</v>
      </c>
      <c r="B79" s="53">
        <v>1003</v>
      </c>
      <c r="C79" s="61">
        <v>8539002226.9499998</v>
      </c>
      <c r="D79" s="61">
        <f>Изменения!D78-Изменения!C78</f>
        <v>0</v>
      </c>
      <c r="E79" s="41">
        <f>Изменения!E78-Изменения!D78</f>
        <v>5000000</v>
      </c>
      <c r="F79" s="41">
        <f>Изменения!F78-Изменения!E78</f>
        <v>-14863891.979999542</v>
      </c>
      <c r="G79" s="41">
        <f>Изменения!G78-Изменения!F78</f>
        <v>40770</v>
      </c>
      <c r="H79" s="41">
        <f>Изменения!H78-Изменения!G78</f>
        <v>3500000</v>
      </c>
      <c r="I79" s="41">
        <f>Изменения!I78-Изменения!H78</f>
        <v>-23329081.400000572</v>
      </c>
      <c r="J79" s="41">
        <f>Изменения!J78-Изменения!I78</f>
        <v>10294730.670000076</v>
      </c>
      <c r="K79" s="61">
        <f>Изменения!K78-Изменения!J78</f>
        <v>-4801764.8000001907</v>
      </c>
      <c r="L79" s="80">
        <f t="shared" si="0"/>
        <v>8514842989.4399996</v>
      </c>
    </row>
    <row r="80" spans="1:12" ht="15.75">
      <c r="A80" s="46" t="s">
        <v>81</v>
      </c>
      <c r="B80" s="53">
        <v>1004</v>
      </c>
      <c r="C80" s="61">
        <v>2163909644.1799998</v>
      </c>
      <c r="D80" s="61">
        <f>Изменения!D79-Изменения!C79</f>
        <v>0</v>
      </c>
      <c r="E80" s="41">
        <f>Изменения!E79-Изменения!D79</f>
        <v>0</v>
      </c>
      <c r="F80" s="41">
        <f>Изменения!F79-Изменения!E79</f>
        <v>0</v>
      </c>
      <c r="G80" s="41">
        <f>Изменения!G79-Изменения!F79</f>
        <v>382285.80000019073</v>
      </c>
      <c r="H80" s="41">
        <f>Изменения!H79-Изменения!G79</f>
        <v>0</v>
      </c>
      <c r="I80" s="41">
        <f>Изменения!I79-Изменения!H79</f>
        <v>-178289290.29999995</v>
      </c>
      <c r="J80" s="41">
        <f>Изменения!J79-Изменения!I79</f>
        <v>-9953332.7799999714</v>
      </c>
      <c r="K80" s="61">
        <f>Изменения!K79-Изменения!J79</f>
        <v>-97827948.450000048</v>
      </c>
      <c r="L80" s="80">
        <f t="shared" si="0"/>
        <v>1878221358.45</v>
      </c>
    </row>
    <row r="81" spans="1:12" ht="15.75">
      <c r="A81" s="46" t="s">
        <v>82</v>
      </c>
      <c r="B81" s="53">
        <v>1006</v>
      </c>
      <c r="C81" s="61">
        <v>339485528.63</v>
      </c>
      <c r="D81" s="61">
        <f>Изменения!D80-Изменения!C80</f>
        <v>0</v>
      </c>
      <c r="E81" s="41">
        <f>Изменения!E80-Изменения!D80</f>
        <v>23172000</v>
      </c>
      <c r="F81" s="41">
        <f>Изменения!F80-Изменения!E80</f>
        <v>0</v>
      </c>
      <c r="G81" s="41">
        <f>Изменения!G80-Изменения!F80</f>
        <v>1565604.3799999952</v>
      </c>
      <c r="H81" s="41">
        <f>Изменения!H80-Изменения!G80</f>
        <v>0</v>
      </c>
      <c r="I81" s="41">
        <f>Изменения!I80-Изменения!H80</f>
        <v>349000</v>
      </c>
      <c r="J81" s="41">
        <f>Изменения!J80-Изменения!I80</f>
        <v>39753.110000014305</v>
      </c>
      <c r="K81" s="61">
        <f>Изменения!K80-Изменения!J80</f>
        <v>0</v>
      </c>
      <c r="L81" s="80">
        <f t="shared" si="0"/>
        <v>364611886.12</v>
      </c>
    </row>
    <row r="82" spans="1:12" ht="15.75">
      <c r="A82" s="47" t="s">
        <v>83</v>
      </c>
      <c r="B82" s="52">
        <v>1100</v>
      </c>
      <c r="C82" s="59">
        <v>366383760.81</v>
      </c>
      <c r="D82" s="59">
        <f>Изменения!D81-Изменения!C81</f>
        <v>0</v>
      </c>
      <c r="E82" s="19">
        <f>Изменения!E81-Изменения!D81</f>
        <v>27714900</v>
      </c>
      <c r="F82" s="19">
        <f>Изменения!F81-Изменения!E81</f>
        <v>-1700000</v>
      </c>
      <c r="G82" s="19">
        <f>Изменения!G81-Изменения!F81</f>
        <v>1306207.8899999857</v>
      </c>
      <c r="H82" s="19">
        <f>Изменения!H81-Изменения!G81</f>
        <v>13980000</v>
      </c>
      <c r="I82" s="19">
        <f>Изменения!I81-Изменения!H81</f>
        <v>931153.37000000477</v>
      </c>
      <c r="J82" s="19">
        <f>Изменения!J81-Изменения!I81</f>
        <v>16911.680000007153</v>
      </c>
      <c r="K82" s="59">
        <f>Изменения!K81-Изменения!J81</f>
        <v>4219875.9599999785</v>
      </c>
      <c r="L82" s="79">
        <f t="shared" si="0"/>
        <v>412852809.70999998</v>
      </c>
    </row>
    <row r="83" spans="1:12" ht="15.75">
      <c r="A83" s="46" t="s">
        <v>84</v>
      </c>
      <c r="B83" s="53">
        <v>1101</v>
      </c>
      <c r="C83" s="61">
        <v>10603825</v>
      </c>
      <c r="D83" s="61">
        <f>Изменения!D82-Изменения!C82</f>
        <v>0</v>
      </c>
      <c r="E83" s="41">
        <f>Изменения!E82-Изменения!D82</f>
        <v>500000</v>
      </c>
      <c r="F83" s="41">
        <f>Изменения!F82-Изменения!E82</f>
        <v>300000</v>
      </c>
      <c r="G83" s="41">
        <f>Изменения!G82-Изменения!F82</f>
        <v>25138</v>
      </c>
      <c r="H83" s="41">
        <f>Изменения!H82-Изменения!G82</f>
        <v>100000</v>
      </c>
      <c r="I83" s="41">
        <f>Изменения!I82-Изменения!H82</f>
        <v>661505</v>
      </c>
      <c r="J83" s="41">
        <f>Изменения!J82-Изменения!I82</f>
        <v>0</v>
      </c>
      <c r="K83" s="61">
        <f>Изменения!K82-Изменения!J82</f>
        <v>995125.33999999985</v>
      </c>
      <c r="L83" s="80">
        <f t="shared" si="0"/>
        <v>13185593.34</v>
      </c>
    </row>
    <row r="84" spans="1:12" ht="15.75">
      <c r="A84" s="46" t="s">
        <v>85</v>
      </c>
      <c r="B84" s="53">
        <v>1102</v>
      </c>
      <c r="C84" s="61">
        <v>200844385.38</v>
      </c>
      <c r="D84" s="61">
        <f>Изменения!D83-Изменения!C83</f>
        <v>0</v>
      </c>
      <c r="E84" s="41">
        <f>Изменения!E83-Изменения!D83</f>
        <v>31031000</v>
      </c>
      <c r="F84" s="41">
        <f>Изменения!F83-Изменения!E83</f>
        <v>-4848980</v>
      </c>
      <c r="G84" s="41">
        <f>Изменения!G83-Изменения!F83</f>
        <v>661612.90000000596</v>
      </c>
      <c r="H84" s="41">
        <f>Изменения!H83-Изменения!G83</f>
        <v>14120000</v>
      </c>
      <c r="I84" s="41">
        <f>Изменения!I83-Изменения!H83</f>
        <v>-257417.12000000477</v>
      </c>
      <c r="J84" s="41">
        <f>Изменения!J83-Изменения!I83</f>
        <v>0</v>
      </c>
      <c r="K84" s="61">
        <f>Изменения!K83-Изменения!J83</f>
        <v>-96833.490000009537</v>
      </c>
      <c r="L84" s="80">
        <f t="shared" si="0"/>
        <v>241453767.66999999</v>
      </c>
    </row>
    <row r="85" spans="1:12" ht="15.75">
      <c r="A85" s="46" t="s">
        <v>86</v>
      </c>
      <c r="B85" s="53">
        <v>1103</v>
      </c>
      <c r="C85" s="61">
        <v>146110452.46000001</v>
      </c>
      <c r="D85" s="61">
        <f>Изменения!D84-Изменения!C84</f>
        <v>0</v>
      </c>
      <c r="E85" s="41">
        <f>Изменения!E84-Изменения!D84</f>
        <v>-3816100</v>
      </c>
      <c r="F85" s="41">
        <f>Изменения!F84-Изменения!E84</f>
        <v>2848980</v>
      </c>
      <c r="G85" s="41">
        <f>Изменения!G84-Изменения!F84</f>
        <v>619456.98999997973</v>
      </c>
      <c r="H85" s="41">
        <f>Изменения!H84-Изменения!G84</f>
        <v>-240000</v>
      </c>
      <c r="I85" s="41">
        <f>Изменения!I84-Изменения!H84</f>
        <v>257417.12000000477</v>
      </c>
      <c r="J85" s="41">
        <f>Изменения!J84-Изменения!I84</f>
        <v>14990.580000013113</v>
      </c>
      <c r="K85" s="61">
        <f>Изменения!K84-Изменения!J84</f>
        <v>3321584.1099999845</v>
      </c>
      <c r="L85" s="80">
        <f t="shared" si="0"/>
        <v>149116781.25999999</v>
      </c>
    </row>
    <row r="86" spans="1:12" ht="25.5">
      <c r="A86" s="46" t="s">
        <v>87</v>
      </c>
      <c r="B86" s="53">
        <v>1105</v>
      </c>
      <c r="C86" s="61">
        <v>8825097.9700000007</v>
      </c>
      <c r="D86" s="61">
        <f>Изменения!D85-Изменения!C85</f>
        <v>0</v>
      </c>
      <c r="E86" s="41">
        <f>Изменения!E85-Изменения!D85</f>
        <v>0</v>
      </c>
      <c r="F86" s="41">
        <f>Изменения!F85-Изменения!E85</f>
        <v>0</v>
      </c>
      <c r="G86" s="41">
        <f>Изменения!G85-Изменения!F85</f>
        <v>0</v>
      </c>
      <c r="H86" s="41">
        <f>Изменения!H85-Изменения!G85</f>
        <v>0</v>
      </c>
      <c r="I86" s="41">
        <f>Изменения!I85-Изменения!H85</f>
        <v>269648.36999999918</v>
      </c>
      <c r="J86" s="41">
        <f>Изменения!J85-Изменения!I85</f>
        <v>1921.0999999996275</v>
      </c>
      <c r="K86" s="61">
        <f>Изменения!K85-Изменения!J85</f>
        <v>0</v>
      </c>
      <c r="L86" s="80">
        <f t="shared" si="0"/>
        <v>9096667.4399999995</v>
      </c>
    </row>
    <row r="87" spans="1:12" ht="15.75">
      <c r="A87" s="47" t="s">
        <v>88</v>
      </c>
      <c r="B87" s="52">
        <v>1200</v>
      </c>
      <c r="C87" s="59">
        <v>86845877.120000005</v>
      </c>
      <c r="D87" s="59">
        <f>Изменения!D86-Изменения!C86</f>
        <v>0</v>
      </c>
      <c r="E87" s="19">
        <f>Изменения!E86-Изменения!D86</f>
        <v>0</v>
      </c>
      <c r="F87" s="19">
        <f>Изменения!F86-Изменения!E86</f>
        <v>0</v>
      </c>
      <c r="G87" s="19">
        <f>Изменения!G86-Изменения!F86</f>
        <v>590742.36999998987</v>
      </c>
      <c r="H87" s="19">
        <f>Изменения!H86-Изменения!G86</f>
        <v>100000</v>
      </c>
      <c r="I87" s="19">
        <f>Изменения!I86-Изменения!H86</f>
        <v>8078304.6000000089</v>
      </c>
      <c r="J87" s="19">
        <f>Изменения!J86-Изменения!I86</f>
        <v>4609.2999999970198</v>
      </c>
      <c r="K87" s="59">
        <f>Изменения!K86-Изменения!J86</f>
        <v>695963.59999999404</v>
      </c>
      <c r="L87" s="79">
        <f t="shared" si="0"/>
        <v>96315496.989999995</v>
      </c>
    </row>
    <row r="88" spans="1:12" ht="15.75">
      <c r="A88" s="46" t="s">
        <v>89</v>
      </c>
      <c r="B88" s="53">
        <v>1202</v>
      </c>
      <c r="C88" s="61">
        <v>66323713.549999997</v>
      </c>
      <c r="D88" s="61">
        <f>Изменения!D87-Изменения!C87</f>
        <v>0</v>
      </c>
      <c r="E88" s="41">
        <f>Изменения!E87-Изменения!D87</f>
        <v>0</v>
      </c>
      <c r="F88" s="41">
        <f>Изменения!F87-Изменения!E87</f>
        <v>0</v>
      </c>
      <c r="G88" s="41">
        <f>Изменения!G87-Изменения!F87</f>
        <v>458301.49000000209</v>
      </c>
      <c r="H88" s="41">
        <f>Изменения!H87-Изменения!G87</f>
        <v>0</v>
      </c>
      <c r="I88" s="41">
        <f>Изменения!I87-Изменения!H87</f>
        <v>8044044.3999999985</v>
      </c>
      <c r="J88" s="41">
        <f>Изменения!J87-Изменения!I87</f>
        <v>0</v>
      </c>
      <c r="K88" s="61">
        <f>Изменения!K87-Изменения!J87</f>
        <v>695963.60000000894</v>
      </c>
      <c r="L88" s="80">
        <f t="shared" si="0"/>
        <v>75522023.040000007</v>
      </c>
    </row>
    <row r="89" spans="1:12" ht="25.5">
      <c r="A89" s="46" t="s">
        <v>90</v>
      </c>
      <c r="B89" s="53">
        <v>1204</v>
      </c>
      <c r="C89" s="61">
        <v>20522163.57</v>
      </c>
      <c r="D89" s="61">
        <f>Изменения!D88-Изменения!C88</f>
        <v>0</v>
      </c>
      <c r="E89" s="41">
        <f>Изменения!E88-Изменения!D88</f>
        <v>0</v>
      </c>
      <c r="F89" s="41">
        <f>Изменения!F88-Изменения!E88</f>
        <v>0</v>
      </c>
      <c r="G89" s="41">
        <f>Изменения!G88-Изменения!F88</f>
        <v>132440.87999999896</v>
      </c>
      <c r="H89" s="41">
        <f>Изменения!H88-Изменения!G88</f>
        <v>100000</v>
      </c>
      <c r="I89" s="41">
        <f>Изменения!I88-Изменения!H88</f>
        <v>34260.199999999255</v>
      </c>
      <c r="J89" s="41">
        <f>Изменения!J88-Изменения!I88</f>
        <v>4609.3000000007451</v>
      </c>
      <c r="K89" s="61">
        <f>Изменения!K88-Изменения!J88</f>
        <v>0</v>
      </c>
      <c r="L89" s="80">
        <f t="shared" si="0"/>
        <v>20793473.949999999</v>
      </c>
    </row>
    <row r="90" spans="1:12" ht="25.5">
      <c r="A90" s="47" t="s">
        <v>91</v>
      </c>
      <c r="B90" s="52">
        <v>1300</v>
      </c>
      <c r="C90" s="59">
        <v>688983833.97000003</v>
      </c>
      <c r="D90" s="59">
        <f>Изменения!D89-Изменения!C89</f>
        <v>0</v>
      </c>
      <c r="E90" s="19">
        <f>Изменения!E89-Изменения!D89</f>
        <v>0</v>
      </c>
      <c r="F90" s="19">
        <f>Изменения!F89-Изменения!E89</f>
        <v>0</v>
      </c>
      <c r="G90" s="19">
        <f>Изменения!G89-Изменения!F89</f>
        <v>0</v>
      </c>
      <c r="H90" s="19">
        <f>Изменения!H89-Изменения!G89</f>
        <v>0</v>
      </c>
      <c r="I90" s="19">
        <f>Изменения!I89-Изменения!H89</f>
        <v>0</v>
      </c>
      <c r="J90" s="19">
        <f>Изменения!J89-Изменения!I89</f>
        <v>-285510450.44000006</v>
      </c>
      <c r="K90" s="59">
        <f>Изменения!K89-Изменения!J89</f>
        <v>0</v>
      </c>
      <c r="L90" s="79">
        <f t="shared" si="0"/>
        <v>403473383.52999997</v>
      </c>
    </row>
    <row r="91" spans="1:12" ht="25.5">
      <c r="A91" s="46" t="s">
        <v>92</v>
      </c>
      <c r="B91" s="53">
        <v>1301</v>
      </c>
      <c r="C91" s="61">
        <v>688983833.97000003</v>
      </c>
      <c r="D91" s="61">
        <f>Изменения!D90-Изменения!C90</f>
        <v>0</v>
      </c>
      <c r="E91" s="41">
        <f>Изменения!E90-Изменения!D90</f>
        <v>0</v>
      </c>
      <c r="F91" s="41">
        <f>Изменения!F90-Изменения!E90</f>
        <v>0</v>
      </c>
      <c r="G91" s="41">
        <f>Изменения!G90-Изменения!F90</f>
        <v>0</v>
      </c>
      <c r="H91" s="41">
        <f>Изменения!H90-Изменения!G90</f>
        <v>0</v>
      </c>
      <c r="I91" s="41">
        <f>Изменения!I90-Изменения!H90</f>
        <v>0</v>
      </c>
      <c r="J91" s="41">
        <f>Изменения!J90-Изменения!I90</f>
        <v>-285510450.44000006</v>
      </c>
      <c r="K91" s="61">
        <f>Изменения!K90-Изменения!J90</f>
        <v>0</v>
      </c>
      <c r="L91" s="80">
        <f t="shared" si="0"/>
        <v>403473383.52999997</v>
      </c>
    </row>
    <row r="92" spans="1:12" ht="51">
      <c r="A92" s="47" t="s">
        <v>93</v>
      </c>
      <c r="B92" s="55">
        <v>1400</v>
      </c>
      <c r="C92" s="59">
        <v>4066930185</v>
      </c>
      <c r="D92" s="59">
        <f>Изменения!D91-Изменения!C91</f>
        <v>0</v>
      </c>
      <c r="E92" s="19">
        <f>Изменения!E91-Изменения!D91</f>
        <v>0</v>
      </c>
      <c r="F92" s="19">
        <f>Изменения!F91-Изменения!E91</f>
        <v>0</v>
      </c>
      <c r="G92" s="19">
        <f>Изменения!G91-Изменения!F91</f>
        <v>10365630</v>
      </c>
      <c r="H92" s="19">
        <f>Изменения!H91-Изменения!G91</f>
        <v>0</v>
      </c>
      <c r="I92" s="19">
        <f>Изменения!I91-Изменения!H91</f>
        <v>150000000</v>
      </c>
      <c r="J92" s="19">
        <f>Изменения!J91-Изменения!I91</f>
        <v>251320</v>
      </c>
      <c r="K92" s="59">
        <f>Изменения!K91-Изменения!J91</f>
        <v>8463000</v>
      </c>
      <c r="L92" s="79">
        <f t="shared" si="0"/>
        <v>4236010135</v>
      </c>
    </row>
    <row r="93" spans="1:12" ht="38.25">
      <c r="A93" s="46" t="s">
        <v>94</v>
      </c>
      <c r="B93" s="56">
        <v>1401</v>
      </c>
      <c r="C93" s="61">
        <v>3669662900</v>
      </c>
      <c r="D93" s="61">
        <f>Изменения!D92-Изменения!C92</f>
        <v>0</v>
      </c>
      <c r="E93" s="41">
        <f>Изменения!E92-Изменения!D92</f>
        <v>0</v>
      </c>
      <c r="F93" s="41">
        <f>Изменения!F92-Изменения!E92</f>
        <v>0</v>
      </c>
      <c r="G93" s="41">
        <f>Изменения!G92-Изменения!F92</f>
        <v>0</v>
      </c>
      <c r="H93" s="41">
        <f>Изменения!H92-Изменения!G92</f>
        <v>0</v>
      </c>
      <c r="I93" s="41">
        <f>Изменения!I92-Изменения!H92</f>
        <v>0</v>
      </c>
      <c r="J93" s="41">
        <f>Изменения!J92-Изменения!I92</f>
        <v>0</v>
      </c>
      <c r="K93" s="61">
        <f>Изменения!K92-Изменения!J92</f>
        <v>0</v>
      </c>
      <c r="L93" s="80">
        <f t="shared" si="0"/>
        <v>3669662900</v>
      </c>
    </row>
    <row r="94" spans="1:12">
      <c r="A94" s="48" t="s">
        <v>95</v>
      </c>
      <c r="B94" s="56">
        <v>1402</v>
      </c>
      <c r="C94" s="61">
        <v>397267285</v>
      </c>
      <c r="D94" s="61">
        <f>Изменения!D93-Изменения!C93</f>
        <v>0</v>
      </c>
      <c r="E94" s="41">
        <f>Изменения!E93-Изменения!D93</f>
        <v>0</v>
      </c>
      <c r="F94" s="80">
        <f>Изменения!F93-Изменения!E93</f>
        <v>0</v>
      </c>
      <c r="G94" s="80">
        <f>Изменения!G93-Изменения!F93</f>
        <v>10365630</v>
      </c>
      <c r="H94" s="80">
        <f>Изменения!H93-Изменения!G93</f>
        <v>0</v>
      </c>
      <c r="I94" s="41">
        <f>Изменения!I93-Изменения!H93</f>
        <v>150000000</v>
      </c>
      <c r="J94" s="41">
        <f>Изменения!J93-Изменения!I93</f>
        <v>251320</v>
      </c>
      <c r="K94" s="61">
        <f>Изменения!K93-Изменения!J93</f>
        <v>0</v>
      </c>
      <c r="L94" s="80">
        <f t="shared" si="0"/>
        <v>557884235</v>
      </c>
    </row>
    <row r="95" spans="1:12" ht="25.5">
      <c r="A95" s="49" t="s">
        <v>147</v>
      </c>
      <c r="B95" s="56">
        <v>1403</v>
      </c>
      <c r="C95" s="81">
        <v>0</v>
      </c>
      <c r="D95" s="81">
        <f>Изменения!D94-Изменения!C94</f>
        <v>0</v>
      </c>
      <c r="E95" s="68">
        <f>Изменения!E94-Изменения!D94</f>
        <v>0</v>
      </c>
      <c r="F95" s="68">
        <f>Изменения!F94-Изменения!E94</f>
        <v>0</v>
      </c>
      <c r="G95" s="68">
        <f>Изменения!G94-Изменения!F94</f>
        <v>0</v>
      </c>
      <c r="H95" s="68">
        <f>Изменения!H94-Изменения!G94</f>
        <v>0</v>
      </c>
      <c r="I95" s="68">
        <f>Изменения!I94-Изменения!H94</f>
        <v>0</v>
      </c>
      <c r="J95" s="68">
        <f>Изменения!J94-Изменения!I94</f>
        <v>0</v>
      </c>
      <c r="K95" s="61">
        <f>Изменения!K94-Изменения!J94</f>
        <v>8463000</v>
      </c>
      <c r="L95" s="80">
        <f t="shared" si="0"/>
        <v>8463000</v>
      </c>
    </row>
    <row r="96" spans="1:12">
      <c r="C96" s="71"/>
      <c r="D96" s="71"/>
      <c r="E96" s="71"/>
      <c r="F96" s="72"/>
      <c r="G96" s="73"/>
      <c r="H96" s="71"/>
      <c r="I96" s="71"/>
      <c r="J96" s="71"/>
      <c r="K96" s="72"/>
    </row>
    <row r="97" spans="3:11">
      <c r="G97" s="50"/>
    </row>
    <row r="98" spans="3:11" ht="15">
      <c r="C98" s="74">
        <f t="shared" ref="C98:K98" si="1">C25-C26-C35-C37-C41-C49-C54-C58-C66-C69-C76-C82-C87-C90-C92</f>
        <v>0</v>
      </c>
      <c r="D98" s="74">
        <f t="shared" si="1"/>
        <v>0</v>
      </c>
      <c r="E98" s="74">
        <f t="shared" si="1"/>
        <v>-1.430511474609375E-6</v>
      </c>
      <c r="F98" s="74">
        <f t="shared" si="1"/>
        <v>1.6689300537109375E-6</v>
      </c>
      <c r="G98" s="75">
        <f t="shared" si="1"/>
        <v>-2.6077032089233398E-6</v>
      </c>
      <c r="H98" s="74">
        <f t="shared" si="1"/>
        <v>0</v>
      </c>
      <c r="I98" s="74">
        <f t="shared" si="1"/>
        <v>6.4373016357421875E-6</v>
      </c>
      <c r="J98" s="74">
        <f t="shared" si="1"/>
        <v>-2.384185791015625E-7</v>
      </c>
      <c r="K98" s="74">
        <f t="shared" si="1"/>
        <v>-5.0663948059082031E-7</v>
      </c>
    </row>
    <row r="99" spans="3:11" ht="15">
      <c r="C99" s="74">
        <f t="shared" ref="C99:K99" si="2">C26-C27-C28-C29-C30-C31-C32-C33-C34</f>
        <v>0</v>
      </c>
      <c r="D99" s="74">
        <f t="shared" si="2"/>
        <v>0</v>
      </c>
      <c r="E99" s="74">
        <f t="shared" si="2"/>
        <v>7.4505805969238281E-8</v>
      </c>
      <c r="F99" s="74">
        <f t="shared" si="2"/>
        <v>-1.1920928955078125E-7</v>
      </c>
      <c r="G99" s="74">
        <f t="shared" si="2"/>
        <v>1.4901161193847656E-7</v>
      </c>
      <c r="H99" s="74">
        <f t="shared" si="2"/>
        <v>0</v>
      </c>
      <c r="I99" s="74">
        <f t="shared" si="2"/>
        <v>0</v>
      </c>
      <c r="J99" s="74">
        <f t="shared" si="2"/>
        <v>-7.5902789831161499E-8</v>
      </c>
      <c r="K99" s="74">
        <f t="shared" si="2"/>
        <v>0</v>
      </c>
    </row>
    <row r="100" spans="3:11" ht="15">
      <c r="C100" s="74">
        <f t="shared" ref="C100:K100" si="3">C35-C36</f>
        <v>0</v>
      </c>
      <c r="D100" s="74">
        <f t="shared" si="3"/>
        <v>0</v>
      </c>
      <c r="E100" s="74">
        <f t="shared" si="3"/>
        <v>0</v>
      </c>
      <c r="F100" s="74">
        <f t="shared" si="3"/>
        <v>0</v>
      </c>
      <c r="G100" s="74">
        <f t="shared" si="3"/>
        <v>0</v>
      </c>
      <c r="H100" s="74">
        <f t="shared" si="3"/>
        <v>0</v>
      </c>
      <c r="I100" s="74">
        <f t="shared" si="3"/>
        <v>0</v>
      </c>
      <c r="J100" s="74">
        <f t="shared" si="3"/>
        <v>0</v>
      </c>
      <c r="K100" s="74">
        <f t="shared" si="3"/>
        <v>0</v>
      </c>
    </row>
    <row r="101" spans="3:11" ht="15">
      <c r="C101" s="74">
        <f t="shared" ref="C101:K101" si="4">C37-C38-C39-C40</f>
        <v>0</v>
      </c>
      <c r="D101" s="74">
        <f t="shared" si="4"/>
        <v>0</v>
      </c>
      <c r="E101" s="74">
        <f t="shared" si="4"/>
        <v>0</v>
      </c>
      <c r="F101" s="74">
        <f t="shared" si="4"/>
        <v>0</v>
      </c>
      <c r="G101" s="74">
        <f t="shared" si="4"/>
        <v>1.4901161193847656E-8</v>
      </c>
      <c r="H101" s="74">
        <f t="shared" si="4"/>
        <v>0</v>
      </c>
      <c r="I101" s="74">
        <f t="shared" si="4"/>
        <v>0</v>
      </c>
      <c r="J101" s="74">
        <f t="shared" si="4"/>
        <v>1.4901161193847656E-8</v>
      </c>
      <c r="K101" s="74">
        <f t="shared" si="4"/>
        <v>1.4901161193847656E-8</v>
      </c>
    </row>
    <row r="102" spans="3:11" ht="15">
      <c r="C102" s="74">
        <f t="shared" ref="C102:K102" si="5">C41-C42-C43-C44-C45-C46-C47-C48</f>
        <v>0</v>
      </c>
      <c r="D102" s="74">
        <f t="shared" si="5"/>
        <v>0</v>
      </c>
      <c r="E102" s="74">
        <f t="shared" si="5"/>
        <v>9.5367431640625E-7</v>
      </c>
      <c r="F102" s="74">
        <f t="shared" si="5"/>
        <v>-1.1920928955078125E-7</v>
      </c>
      <c r="G102" s="74">
        <f t="shared" si="5"/>
        <v>-2.384185791015625E-7</v>
      </c>
      <c r="H102" s="74">
        <f t="shared" si="5"/>
        <v>-2.9802322387695313E-8</v>
      </c>
      <c r="I102" s="74">
        <f t="shared" si="5"/>
        <v>-3.5762786865234375E-7</v>
      </c>
      <c r="J102" s="74">
        <f t="shared" si="5"/>
        <v>-5.9604644775390625E-8</v>
      </c>
      <c r="K102" s="74">
        <f t="shared" si="5"/>
        <v>4.76837158203125E-7</v>
      </c>
    </row>
    <row r="103" spans="3:11" ht="15">
      <c r="C103" s="74">
        <f t="shared" ref="C103:K103" si="6">C49-C50-C51-C52-C53</f>
        <v>0</v>
      </c>
      <c r="D103" s="74">
        <f t="shared" si="6"/>
        <v>0</v>
      </c>
      <c r="E103" s="74">
        <f t="shared" si="6"/>
        <v>0</v>
      </c>
      <c r="F103" s="74">
        <f t="shared" si="6"/>
        <v>0</v>
      </c>
      <c r="G103" s="74">
        <f t="shared" si="6"/>
        <v>2.9802322387695313E-8</v>
      </c>
      <c r="H103" s="74">
        <f t="shared" si="6"/>
        <v>0</v>
      </c>
      <c r="I103" s="74">
        <f t="shared" si="6"/>
        <v>0</v>
      </c>
      <c r="J103" s="74">
        <f t="shared" si="6"/>
        <v>0</v>
      </c>
      <c r="K103" s="74">
        <f t="shared" si="6"/>
        <v>0</v>
      </c>
    </row>
    <row r="104" spans="3:11" ht="15">
      <c r="C104" s="74">
        <f t="shared" ref="C104:K104" si="7">C54-C55-C56-C57</f>
        <v>0</v>
      </c>
      <c r="D104" s="74">
        <f t="shared" si="7"/>
        <v>0</v>
      </c>
      <c r="E104" s="74">
        <f t="shared" si="7"/>
        <v>0</v>
      </c>
      <c r="F104" s="74">
        <f t="shared" si="7"/>
        <v>0</v>
      </c>
      <c r="G104" s="74">
        <f t="shared" si="7"/>
        <v>1.1175870895385742E-8</v>
      </c>
      <c r="H104" s="74">
        <f t="shared" si="7"/>
        <v>0</v>
      </c>
      <c r="I104" s="74">
        <f t="shared" si="7"/>
        <v>-1.862645149230957E-8</v>
      </c>
      <c r="J104" s="74">
        <f t="shared" si="7"/>
        <v>0</v>
      </c>
      <c r="K104" s="74">
        <f t="shared" si="7"/>
        <v>0</v>
      </c>
    </row>
    <row r="105" spans="3:11" ht="15">
      <c r="C105" s="74">
        <f t="shared" ref="C105:H105" si="8">C58-C59-C60-C61-C62-C63-C64-C65</f>
        <v>-4.76837158203125E-7</v>
      </c>
      <c r="D105" s="74">
        <f t="shared" si="8"/>
        <v>0</v>
      </c>
      <c r="E105" s="74">
        <f t="shared" si="8"/>
        <v>-4.76837158203125E-7</v>
      </c>
      <c r="F105" s="74">
        <f t="shared" si="8"/>
        <v>4.76837158203125E-7</v>
      </c>
      <c r="G105" s="74">
        <f t="shared" si="8"/>
        <v>-9.015202522277832E-7</v>
      </c>
      <c r="H105" s="74">
        <f t="shared" si="8"/>
        <v>9.5367431640625E-7</v>
      </c>
      <c r="I105" s="74">
        <f t="shared" ref="I105:K105" si="9">I58-I59-I60-I61-I62-I63-I64-I65</f>
        <v>4.76837158203125E-7</v>
      </c>
      <c r="J105" s="74">
        <f t="shared" si="9"/>
        <v>6.3329935073852539E-7</v>
      </c>
      <c r="K105" s="74">
        <f t="shared" si="9"/>
        <v>4.6193599700927734E-7</v>
      </c>
    </row>
    <row r="106" spans="3:11" ht="15">
      <c r="C106" s="74">
        <f t="shared" ref="C106:H106" si="10">C66-C67-C68</f>
        <v>7.0780515670776367E-8</v>
      </c>
      <c r="D106" s="74">
        <f t="shared" si="10"/>
        <v>0</v>
      </c>
      <c r="E106" s="74">
        <f t="shared" si="10"/>
        <v>0</v>
      </c>
      <c r="F106" s="74">
        <f t="shared" si="10"/>
        <v>0</v>
      </c>
      <c r="G106" s="74">
        <f t="shared" si="10"/>
        <v>-5.5879354476928711E-8</v>
      </c>
      <c r="H106" s="74">
        <f t="shared" si="10"/>
        <v>0</v>
      </c>
      <c r="I106" s="74">
        <f t="shared" ref="I106:K106" si="11">I66-I67-I68</f>
        <v>-6.3329935073852539E-8</v>
      </c>
      <c r="J106" s="74">
        <f t="shared" si="11"/>
        <v>7.8231096267700195E-8</v>
      </c>
      <c r="K106" s="74">
        <f t="shared" si="11"/>
        <v>0</v>
      </c>
    </row>
    <row r="107" spans="3:11" ht="15">
      <c r="C107" s="74">
        <f t="shared" ref="C107:H107" si="12">C69-C70-C71-C72-C73-C74-C75</f>
        <v>0</v>
      </c>
      <c r="D107" s="74">
        <f t="shared" si="12"/>
        <v>0</v>
      </c>
      <c r="E107" s="74">
        <f t="shared" si="12"/>
        <v>0</v>
      </c>
      <c r="F107" s="74">
        <f t="shared" si="12"/>
        <v>0</v>
      </c>
      <c r="G107" s="74">
        <f t="shared" si="12"/>
        <v>1.7881393432617188E-7</v>
      </c>
      <c r="H107" s="74">
        <f t="shared" si="12"/>
        <v>0</v>
      </c>
      <c r="I107" s="74">
        <f t="shared" ref="I107:K107" si="13">I69-I70-I71-I72-I73-I74-I75</f>
        <v>-2.384185791015625E-7</v>
      </c>
      <c r="J107" s="74">
        <f t="shared" si="13"/>
        <v>3.6880373954772949E-7</v>
      </c>
      <c r="K107" s="74">
        <f t="shared" si="13"/>
        <v>1.1920928955078125E-7</v>
      </c>
    </row>
    <row r="108" spans="3:11" ht="15">
      <c r="C108" s="74">
        <f t="shared" ref="C108:H108" si="14">C76-C77-C78-C79-C80-C81</f>
        <v>-1.3113021850585938E-6</v>
      </c>
      <c r="D108" s="74">
        <f t="shared" si="14"/>
        <v>0</v>
      </c>
      <c r="E108" s="74">
        <f t="shared" si="14"/>
        <v>0</v>
      </c>
      <c r="F108" s="74">
        <f t="shared" si="14"/>
        <v>0</v>
      </c>
      <c r="G108" s="74">
        <f t="shared" si="14"/>
        <v>6.4074993133544922E-7</v>
      </c>
      <c r="H108" s="74">
        <f t="shared" si="14"/>
        <v>0</v>
      </c>
      <c r="I108" s="74">
        <f t="shared" ref="I108:K108" si="15">I76-I77-I78-I79-I80-I81</f>
        <v>-4.76837158203125E-7</v>
      </c>
      <c r="J108" s="74">
        <f t="shared" si="15"/>
        <v>1.1920928955078125E-7</v>
      </c>
      <c r="K108" s="74">
        <f t="shared" si="15"/>
        <v>0</v>
      </c>
    </row>
    <row r="109" spans="3:11" ht="15">
      <c r="C109" s="74">
        <f t="shared" ref="C109:H109" si="16">C82-C83-C84-C85-C86</f>
        <v>0</v>
      </c>
      <c r="D109" s="74">
        <f t="shared" si="16"/>
        <v>0</v>
      </c>
      <c r="E109" s="74">
        <f t="shared" si="16"/>
        <v>0</v>
      </c>
      <c r="F109" s="74">
        <f t="shared" si="16"/>
        <v>0</v>
      </c>
      <c r="G109" s="74">
        <f t="shared" si="16"/>
        <v>0</v>
      </c>
      <c r="H109" s="74">
        <f t="shared" si="16"/>
        <v>0</v>
      </c>
      <c r="I109" s="74">
        <f t="shared" ref="I109:K109" si="17">I82-I83-I84-I85-I86</f>
        <v>5.5879354476928711E-9</v>
      </c>
      <c r="J109" s="74">
        <f t="shared" si="17"/>
        <v>-5.5879354476928711E-9</v>
      </c>
      <c r="K109" s="74">
        <f t="shared" si="17"/>
        <v>3.7252902984619141E-9</v>
      </c>
    </row>
    <row r="110" spans="3:11" ht="15">
      <c r="C110" s="74">
        <f t="shared" ref="C110:H110" si="18">C87-C88-C89</f>
        <v>0</v>
      </c>
      <c r="D110" s="74">
        <f t="shared" si="18"/>
        <v>0</v>
      </c>
      <c r="E110" s="74">
        <f t="shared" si="18"/>
        <v>0</v>
      </c>
      <c r="F110" s="74">
        <f t="shared" si="18"/>
        <v>0</v>
      </c>
      <c r="G110" s="74">
        <f t="shared" si="18"/>
        <v>-1.1175870895385742E-8</v>
      </c>
      <c r="H110" s="74">
        <f t="shared" si="18"/>
        <v>0</v>
      </c>
      <c r="I110" s="74">
        <f t="shared" ref="I110:K110" si="19">I87-I88-I89</f>
        <v>1.1175870895385742E-8</v>
      </c>
      <c r="J110" s="74">
        <f t="shared" si="19"/>
        <v>-3.7252902984619141E-9</v>
      </c>
      <c r="K110" s="74">
        <f t="shared" si="19"/>
        <v>-1.4901161193847656E-8</v>
      </c>
    </row>
    <row r="111" spans="3:11" ht="15">
      <c r="C111" s="74">
        <f t="shared" ref="C111:H111" si="20">C90-C91</f>
        <v>0</v>
      </c>
      <c r="D111" s="74">
        <f t="shared" si="20"/>
        <v>0</v>
      </c>
      <c r="E111" s="74">
        <f t="shared" si="20"/>
        <v>0</v>
      </c>
      <c r="F111" s="74">
        <f t="shared" si="20"/>
        <v>0</v>
      </c>
      <c r="G111" s="74">
        <f t="shared" si="20"/>
        <v>0</v>
      </c>
      <c r="H111" s="74">
        <f t="shared" si="20"/>
        <v>0</v>
      </c>
      <c r="I111" s="74">
        <f t="shared" ref="I111:K111" si="21">I90-I91</f>
        <v>0</v>
      </c>
      <c r="J111" s="74">
        <f t="shared" si="21"/>
        <v>0</v>
      </c>
      <c r="K111" s="74">
        <f t="shared" si="21"/>
        <v>0</v>
      </c>
    </row>
    <row r="112" spans="3:11" ht="15">
      <c r="C112" s="74">
        <f t="shared" ref="C112:H112" si="22">C92-C93-C94-C95</f>
        <v>0</v>
      </c>
      <c r="D112" s="74">
        <f t="shared" si="22"/>
        <v>0</v>
      </c>
      <c r="E112" s="74">
        <f t="shared" si="22"/>
        <v>0</v>
      </c>
      <c r="F112" s="74">
        <f t="shared" si="22"/>
        <v>0</v>
      </c>
      <c r="G112" s="74">
        <f t="shared" si="22"/>
        <v>0</v>
      </c>
      <c r="H112" s="74">
        <f t="shared" si="22"/>
        <v>0</v>
      </c>
      <c r="I112" s="74">
        <f t="shared" ref="I112:K112" si="23">I92-I93-I94-I95</f>
        <v>0</v>
      </c>
      <c r="J112" s="74">
        <f t="shared" si="23"/>
        <v>0</v>
      </c>
      <c r="K112" s="74">
        <f t="shared" si="23"/>
        <v>0</v>
      </c>
    </row>
  </sheetData>
  <mergeCells count="2">
    <mergeCell ref="A1:K1"/>
    <mergeCell ref="A2:H2"/>
  </mergeCells>
  <pageMargins left="0" right="0" top="0.98425196850393704" bottom="0.59055118110236227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Изменения</vt:lpstr>
      <vt:lpstr>Изменения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Самарина</dc:creator>
  <cp:lastModifiedBy>Сергей</cp:lastModifiedBy>
  <cp:lastPrinted>2017-04-25T13:11:26Z</cp:lastPrinted>
  <dcterms:created xsi:type="dcterms:W3CDTF">2014-03-24T07:39:29Z</dcterms:created>
  <dcterms:modified xsi:type="dcterms:W3CDTF">2020-05-18T11:57:42Z</dcterms:modified>
</cp:coreProperties>
</file>