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5" windowWidth="18840" windowHeight="12240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G24" i="5"/>
  <c r="F24"/>
  <c r="E24"/>
  <c r="D24"/>
  <c r="C24"/>
  <c r="G23"/>
  <c r="G22"/>
  <c r="G21"/>
  <c r="G20"/>
  <c r="G19"/>
  <c r="G18"/>
  <c r="G17"/>
  <c r="F23"/>
  <c r="F22"/>
  <c r="F21"/>
  <c r="F20"/>
  <c r="F19"/>
  <c r="F18"/>
  <c r="F17"/>
  <c r="E16"/>
  <c r="F16"/>
  <c r="D16"/>
  <c r="C16"/>
  <c r="F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G16"/>
</calcChain>
</file>

<file path=xl/sharedStrings.xml><?xml version="1.0" encoding="utf-8"?>
<sst xmlns="http://schemas.openxmlformats.org/spreadsheetml/2006/main" count="62" uniqueCount="61">
  <si>
    <t>НАЛОГОВЫЕ И НЕНАЛОГОВЫЕ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</si>
  <si>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</si>
  <si>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</si>
  <si>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</si>
  <si>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</si>
  <si>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 на имущество организаций</t>
  </si>
  <si>
    <t>Иные налоговые и неналоговые доходы</t>
  </si>
  <si>
    <t>Наименование</t>
  </si>
  <si>
    <t>Код доходов</t>
  </si>
  <si>
    <t>Х</t>
  </si>
  <si>
    <t>Транспортный налог</t>
  </si>
  <si>
    <t>Налог на игорный бизнес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</si>
  <si>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</si>
  <si>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</si>
  <si>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r>
      <t xml:space="preserve">Исполнено к первоначальному прогнозу </t>
    </r>
    <r>
      <rPr>
        <i/>
        <sz val="12"/>
        <rFont val="Times New Roman"/>
        <family val="1"/>
        <charset val="204"/>
      </rPr>
      <t xml:space="preserve"> гр.5/гр.3</t>
    </r>
  </si>
  <si>
    <r>
      <t xml:space="preserve">Исполнено к уточненному прогнозу        </t>
    </r>
    <r>
      <rPr>
        <i/>
        <sz val="12"/>
        <rFont val="Times New Roman"/>
        <family val="1"/>
        <charset val="204"/>
      </rPr>
      <t>гр.5/гр.4</t>
    </r>
  </si>
  <si>
    <t>Причины отклонений фактического исполнения от первоначального прогноза</t>
  </si>
  <si>
    <t>Улучшение финансовых результатов организаций разных сфер деятельности</t>
  </si>
  <si>
    <t>Уточнение главным администратором доходов принадлежности платежей, ошибочно зачисленных в бюджет Ивановской области в 2018 году и в предыдущие периоды</t>
  </si>
  <si>
    <t>Фактическое поступление доходов областного бюджета по видам доходов за 2019 год</t>
  </si>
  <si>
    <t>Исполнено за 2019 год, руб.</t>
  </si>
  <si>
    <t>Утверждено на 2019 год (№ 76-ОЗ от 13.12.2018 в первоначальной редакции), руб.</t>
  </si>
  <si>
    <t>Утверждено на 2019 год (№ 76-ОЗ в редакции от 12.12.2019 №71 -ОЗ), руб.</t>
  </si>
  <si>
    <t>Рост налоговой базы по налогу, взимаемому  в связи с применением упрощенной системы налогообложения, по итогам 2018 года в сравнении с запланированной</t>
  </si>
  <si>
    <t>Применение в 2019 году новой схемы распределения между бюджетами субъектов Российской Федерации доходов от акцизов на алкогольную продукцию в целях частичной компенсации выпадающих доходов в связи с отменой налога на имущество организаций в отношении движимого имущества. Увеличение ставок акцизов на автомобильный бензин и дизельное топливо.</t>
  </si>
  <si>
    <t>С 1 января 2019 года отменена льгота по транспортному налогу для владельцев грузовых автомобилей с массой свыше 12 тонн, которые являются плательщиками в систему «Платон»</t>
  </si>
  <si>
    <t>Снижение количества объектов налогообложения по налогу на игорный бизнес в сравнении с запланированным</t>
  </si>
  <si>
    <t>Исполнение по налоговым доходам 109,7% к первоначальному прогнозу</t>
  </si>
  <si>
    <t>Рост налоговой базы по налогу на добычу полезных ископаемых в сравнении с запланированной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</si>
  <si>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</si>
  <si>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</si>
  <si>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</si>
  <si>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</si>
  <si>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</si>
  <si>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</si>
  <si>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Иные безвозмездные поступления</t>
  </si>
  <si>
    <t>X</t>
  </si>
  <si>
    <t>Доходы бюджета - всего</t>
  </si>
  <si>
    <t>2 00 00000 00 0000 000</t>
  </si>
  <si>
    <t>2 02 00000 00 0000 000</t>
  </si>
  <si>
    <t>2 02 1000 00 00000 150</t>
  </si>
  <si>
    <t>2 02 20000 00 0000 150</t>
  </si>
  <si>
    <t>2 02 30000 00 0000 150</t>
  </si>
  <si>
    <t>2 02 4000 00 00000 150</t>
  </si>
  <si>
    <t>1 00 00000 00 0000 000</t>
  </si>
  <si>
    <t>1 01 01000 00 0000 000</t>
  </si>
  <si>
    <t>1 01 02000 00 0000 000</t>
  </si>
  <si>
    <t>1 03 02000 00 0000 000</t>
  </si>
  <si>
    <t>1 05 01000 00 0000 000</t>
  </si>
  <si>
    <t>1 06 02000 00 0000 000</t>
  </si>
  <si>
    <t>1 06 04000 00 0000 000</t>
  </si>
  <si>
    <t>1 06 05000 00 0000 000</t>
  </si>
  <si>
    <t>1 07 01000 00 0000 000</t>
  </si>
  <si>
    <t>1 07 04000 00 0000 000</t>
  </si>
  <si>
    <t>Увеличение объема иных межбюджетных трансфертов произошло в основном за счет поступления трансфертов на финансовое обеспечение дорожной деятельности в рамках реализации национального проекта «Безопасные и качественные автомобильные дороги», на развитие здравоохранения в Ивановской области, осуществление государственной поддержки субъектов Российской Федерации - участников национального проекта "Производительность труда и поддержка занятости", а также на финансовое обеспечение за достижение показателей деятельности органов исполнительной власти субъектов Российской Федерации</t>
  </si>
  <si>
    <t>Увеличение объема иных безвозмездных поступлений произошло в основном за счет поступления 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и поступления от некоммерческой организации "Фонд развития моногородов"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</t>
  </si>
  <si>
    <t>Уменьшение объема субвенций за счет субвенции на осуществление отдельных полномочий в области лесных отношений,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годов",   на оплату жилищно-коммунальных услуг отдельным категориям граждан, ежемесячной выплаты в связи с рождением (усыновлением) первого ребенка.</t>
  </si>
  <si>
    <t>Исполнение по безвозмездным поступлениям 106,2% к первоначальному прогнозу</t>
  </si>
  <si>
    <t>Исполнение по безвозмездным поступлениям от других бюджетов бюджетной системы Российской Федерации 105,9% к первоначальному прогнозу</t>
  </si>
  <si>
    <t>Исполнение по  доходам 107,8% к первоначальному прогнозу</t>
  </si>
  <si>
    <t>Поступление субсидий в объеме фактически произведенных расходов. Перераспределение средств федерального бюджета на реализацию мероприятия "Сокращение доли загрязненных сточных вод" на 2022 - 2024 годы.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</si>
</sst>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##\ ###\ ###\ ###\ ##0.00"/>
  </numFmts>
  <fonts count="30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8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0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1">
    <xf numFmtId="0" fontId="0" fillId="0" borderId="0" xfId="0"/>
    <xf numFmtId="0" fontId="19" fillId="15" borderId="10" xfId="0" applyFont="1" applyFill="1" applyBorder="1" applyAlignment="1">
      <alignment horizontal="center" wrapText="1"/>
    </xf>
    <xf numFmtId="0" fontId="19" fillId="15" borderId="10" xfId="0" applyNumberFormat="1" applyFont="1" applyFill="1" applyBorder="1" applyAlignment="1">
      <alignment horizontal="center" wrapText="1"/>
    </xf>
    <xf numFmtId="0" fontId="25" fillId="15" borderId="10" xfId="0" applyFont="1" applyFill="1" applyBorder="1" applyAlignment="1">
      <alignment horizontal="left" vertical="center" wrapText="1"/>
    </xf>
    <xf numFmtId="4" fontId="0" fillId="0" borderId="0" xfId="0" applyNumberFormat="1"/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0" xfId="0" applyNumberFormat="1" applyFont="1" applyFill="1" applyBorder="1" applyAlignment="1">
      <alignment horizontal="center" vertical="center" wrapText="1"/>
    </xf>
    <xf numFmtId="0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0" xfId="0" applyFont="1"/>
    <xf numFmtId="0" fontId="22" fillId="15" borderId="11" xfId="0" applyNumberFormat="1" applyFont="1" applyFill="1" applyBorder="1" applyAlignment="1">
      <alignment horizontal="center" vertical="center" wrapText="1"/>
    </xf>
    <xf numFmtId="0" fontId="27" fillId="15" borderId="10" xfId="0" applyFont="1" applyFill="1" applyBorder="1" applyAlignment="1">
      <alignment horizontal="left" vertical="top" wrapText="1"/>
    </xf>
    <xf numFmtId="0" fontId="29" fillId="15" borderId="10" xfId="0" applyFont="1" applyFill="1" applyBorder="1" applyAlignment="1">
      <alignment horizontal="left" vertical="top" wrapText="1"/>
    </xf>
    <xf numFmtId="0" fontId="26" fillId="0" borderId="10" xfId="0" applyFont="1" applyBorder="1" applyAlignment="1">
      <alignment horizontal="center" vertical="center"/>
    </xf>
    <xf numFmtId="4" fontId="26" fillId="0" borderId="10" xfId="0" applyNumberFormat="1" applyFont="1" applyBorder="1" applyAlignment="1">
      <alignment horizontal="right" vertical="center"/>
    </xf>
    <xf numFmtId="164" fontId="26" fillId="0" borderId="10" xfId="0" applyNumberFormat="1" applyFont="1" applyBorder="1" applyAlignment="1">
      <alignment horizontal="right" vertical="center"/>
    </xf>
    <xf numFmtId="0" fontId="28" fillId="15" borderId="10" xfId="0" applyFont="1" applyFill="1" applyBorder="1" applyAlignment="1">
      <alignment horizontal="left" vertical="center" wrapText="1"/>
    </xf>
    <xf numFmtId="0" fontId="28" fillId="15" borderId="10" xfId="0" applyFont="1" applyFill="1" applyBorder="1" applyAlignment="1">
      <alignment horizontal="center" vertical="center" wrapText="1"/>
    </xf>
    <xf numFmtId="3" fontId="27" fillId="15" borderId="10" xfId="0" applyNumberFormat="1" applyFont="1" applyFill="1" applyBorder="1" applyAlignment="1">
      <alignment horizontal="center" vertical="center" wrapText="1"/>
    </xf>
    <xf numFmtId="0" fontId="27" fillId="15" borderId="10" xfId="0" applyFont="1" applyFill="1" applyBorder="1" applyAlignment="1">
      <alignment horizontal="center" vertical="center" wrapText="1"/>
    </xf>
    <xf numFmtId="4" fontId="21" fillId="15" borderId="10" xfId="0" applyNumberFormat="1" applyFont="1" applyFill="1" applyBorder="1" applyAlignment="1">
      <alignment horizontal="right" vertical="center"/>
    </xf>
    <xf numFmtId="164" fontId="21" fillId="15" borderId="10" xfId="0" applyNumberFormat="1" applyFont="1" applyFill="1" applyBorder="1" applyAlignment="1">
      <alignment horizontal="right" vertical="center"/>
    </xf>
    <xf numFmtId="0" fontId="26" fillId="15" borderId="10" xfId="0" applyFont="1" applyFill="1" applyBorder="1" applyAlignment="1">
      <alignment horizontal="left" vertical="center" wrapText="1"/>
    </xf>
    <xf numFmtId="0" fontId="26" fillId="15" borderId="10" xfId="0" applyFont="1" applyFill="1" applyBorder="1" applyAlignment="1">
      <alignment horizontal="center" vertical="center"/>
    </xf>
    <xf numFmtId="4" fontId="26" fillId="15" borderId="10" xfId="0" applyNumberFormat="1" applyFont="1" applyFill="1" applyBorder="1" applyAlignment="1">
      <alignment horizontal="right" vertical="center"/>
    </xf>
    <xf numFmtId="164" fontId="26" fillId="15" borderId="10" xfId="0" applyNumberFormat="1" applyFont="1" applyFill="1" applyBorder="1" applyAlignment="1">
      <alignment horizontal="right" vertical="center"/>
    </xf>
    <xf numFmtId="0" fontId="28" fillId="15" borderId="10" xfId="0" applyFont="1" applyFill="1" applyBorder="1" applyAlignment="1">
      <alignment horizontal="justify" vertical="center" wrapText="1"/>
    </xf>
    <xf numFmtId="0" fontId="28" fillId="15" borderId="10" xfId="0" applyFont="1" applyFill="1" applyBorder="1" applyAlignment="1">
      <alignment horizontal="center" vertical="center"/>
    </xf>
    <xf numFmtId="4" fontId="28" fillId="15" borderId="10" xfId="0" applyNumberFormat="1" applyFont="1" applyFill="1" applyBorder="1" applyAlignment="1">
      <alignment horizontal="right" vertical="center"/>
    </xf>
    <xf numFmtId="164" fontId="28" fillId="15" borderId="10" xfId="0" applyNumberFormat="1" applyFont="1" applyFill="1" applyBorder="1" applyAlignment="1">
      <alignment horizontal="right" vertical="center"/>
    </xf>
    <xf numFmtId="165" fontId="27" fillId="15" borderId="10" xfId="0" applyNumberFormat="1" applyFont="1" applyFill="1" applyBorder="1" applyAlignment="1">
      <alignment horizontal="right" vertical="center" wrapText="1"/>
    </xf>
    <xf numFmtId="0" fontId="28" fillId="0" borderId="10" xfId="0" applyFont="1" applyBorder="1" applyAlignment="1">
      <alignment horizontal="justify"/>
    </xf>
    <xf numFmtId="0" fontId="29" fillId="15" borderId="10" xfId="0" applyFont="1" applyFill="1" applyBorder="1" applyAlignment="1">
      <alignment horizontal="center" vertical="top" wrapText="1"/>
    </xf>
    <xf numFmtId="165" fontId="29" fillId="15" borderId="10" xfId="0" applyNumberFormat="1" applyFont="1" applyFill="1" applyBorder="1" applyAlignment="1">
      <alignment horizontal="right" vertical="top" wrapText="1"/>
    </xf>
    <xf numFmtId="164" fontId="28" fillId="0" borderId="10" xfId="0" applyNumberFormat="1" applyFont="1" applyBorder="1" applyAlignment="1">
      <alignment horizontal="right" vertical="top"/>
    </xf>
    <xf numFmtId="2" fontId="28" fillId="0" borderId="10" xfId="0" applyNumberFormat="1" applyFont="1" applyBorder="1" applyAlignment="1">
      <alignment horizontal="justify" vertical="center" wrapText="1"/>
    </xf>
    <xf numFmtId="0" fontId="29" fillId="15" borderId="10" xfId="0" applyFont="1" applyFill="1" applyBorder="1" applyAlignment="1">
      <alignment horizontal="justify" vertical="top" wrapText="1"/>
    </xf>
    <xf numFmtId="0" fontId="28" fillId="0" borderId="0" xfId="0" applyFont="1" applyAlignment="1">
      <alignment wrapText="1"/>
    </xf>
    <xf numFmtId="0" fontId="26" fillId="0" borderId="10" xfId="0" applyFont="1" applyBorder="1" applyAlignment="1">
      <alignment horizontal="center" vertical="top"/>
    </xf>
    <xf numFmtId="165" fontId="27" fillId="15" borderId="10" xfId="0" applyNumberFormat="1" applyFont="1" applyFill="1" applyBorder="1" applyAlignment="1">
      <alignment horizontal="right" vertical="top" wrapText="1"/>
    </xf>
    <xf numFmtId="164" fontId="26" fillId="0" borderId="10" xfId="0" applyNumberFormat="1" applyFont="1" applyBorder="1" applyAlignment="1">
      <alignment horizontal="right" vertical="top"/>
    </xf>
    <xf numFmtId="4" fontId="28" fillId="0" borderId="10" xfId="0" applyNumberFormat="1" applyFont="1" applyBorder="1"/>
    <xf numFmtId="164" fontId="28" fillId="0" borderId="10" xfId="0" applyNumberFormat="1" applyFont="1" applyFill="1" applyBorder="1" applyAlignment="1">
      <alignment horizontal="justify" vertical="center" wrapText="1"/>
    </xf>
    <xf numFmtId="164" fontId="28" fillId="0" borderId="10" xfId="0" applyNumberFormat="1" applyFont="1" applyFill="1" applyBorder="1" applyAlignment="1">
      <alignment horizontal="justify" vertical="top" wrapText="1"/>
    </xf>
    <xf numFmtId="4" fontId="28" fillId="0" borderId="10" xfId="0" applyNumberFormat="1" applyFont="1" applyBorder="1" applyAlignment="1">
      <alignment horizontal="justify"/>
    </xf>
    <xf numFmtId="4" fontId="28" fillId="0" borderId="10" xfId="0" applyNumberFormat="1" applyFont="1" applyBorder="1" applyAlignment="1">
      <alignment horizontal="justify" vertical="top" wrapText="1"/>
    </xf>
    <xf numFmtId="4" fontId="0" fillId="0" borderId="10" xfId="0" applyNumberFormat="1" applyFont="1" applyBorder="1" applyAlignment="1">
      <alignment horizontal="justify"/>
    </xf>
    <xf numFmtId="4" fontId="28" fillId="0" borderId="10" xfId="0" applyNumberFormat="1" applyFont="1" applyBorder="1" applyAlignment="1">
      <alignment horizontal="justify" wrapText="1"/>
    </xf>
    <xf numFmtId="0" fontId="24" fillId="15" borderId="0" xfId="0" applyNumberFormat="1" applyFont="1" applyFill="1" applyBorder="1" applyAlignment="1">
      <alignment vertic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имечание 2" xfId="22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zoomScale="80" zoomScaleNormal="8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12" sqref="D12"/>
    </sheetView>
  </sheetViews>
  <sheetFormatPr defaultRowHeight="12.75"/>
  <cols>
    <col min="1" max="1" width="44.5703125" customWidth="1"/>
    <col min="2" max="2" width="26.140625" customWidth="1"/>
    <col min="3" max="3" width="23.140625" customWidth="1"/>
    <col min="4" max="4" width="23.140625" style="4" customWidth="1"/>
    <col min="5" max="5" width="23.7109375" customWidth="1"/>
    <col min="6" max="6" width="16.42578125" style="4" customWidth="1"/>
    <col min="7" max="7" width="15.85546875" style="4" customWidth="1"/>
    <col min="8" max="8" width="80.7109375" style="4" customWidth="1"/>
    <col min="9" max="9" width="11.28515625" customWidth="1"/>
  </cols>
  <sheetData>
    <row r="1" spans="1:8" ht="22.5">
      <c r="A1" s="50" t="s">
        <v>19</v>
      </c>
      <c r="B1" s="50"/>
      <c r="C1" s="50"/>
      <c r="D1" s="50"/>
      <c r="E1" s="50"/>
      <c r="F1" s="50"/>
      <c r="G1" s="50"/>
      <c r="H1" s="50"/>
    </row>
    <row r="2" spans="1:8" ht="15.75">
      <c r="A2" s="5"/>
      <c r="B2" s="5"/>
      <c r="C2" s="6"/>
      <c r="D2" s="5"/>
      <c r="E2" s="6"/>
      <c r="F2" s="6"/>
      <c r="G2" s="6"/>
      <c r="H2" s="6"/>
    </row>
    <row r="3" spans="1:8" ht="78.75">
      <c r="A3" s="12" t="s">
        <v>7</v>
      </c>
      <c r="B3" s="7" t="s">
        <v>8</v>
      </c>
      <c r="C3" s="8" t="s">
        <v>21</v>
      </c>
      <c r="D3" s="8" t="s">
        <v>22</v>
      </c>
      <c r="E3" s="8" t="s">
        <v>20</v>
      </c>
      <c r="F3" s="8" t="s">
        <v>14</v>
      </c>
      <c r="G3" s="8" t="s">
        <v>15</v>
      </c>
      <c r="H3" s="10" t="s">
        <v>16</v>
      </c>
    </row>
    <row r="4" spans="1:8" ht="15.75">
      <c r="A4" s="1">
        <v>1</v>
      </c>
      <c r="B4" s="2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</row>
    <row r="5" spans="1:8" ht="18.75">
      <c r="A5" s="3"/>
      <c r="B5" s="2"/>
      <c r="C5" s="22"/>
      <c r="D5" s="22"/>
      <c r="E5" s="22"/>
      <c r="F5" s="23"/>
      <c r="G5" s="23"/>
      <c r="H5" s="9"/>
    </row>
    <row r="6" spans="1:8">
      <c r="A6" s="24" t="s">
        <v>0</v>
      </c>
      <c r="B6" s="25" t="s">
        <v>44</v>
      </c>
      <c r="C6" s="26">
        <v>20281965910.029999</v>
      </c>
      <c r="D6" s="26">
        <v>21467337573.689999</v>
      </c>
      <c r="E6" s="26">
        <v>22203757304.790001</v>
      </c>
      <c r="F6" s="27">
        <f t="shared" ref="F6:F24" si="0">E6/C6</f>
        <v>1.0947537040188802</v>
      </c>
      <c r="G6" s="27">
        <f t="shared" ref="G6:G24" si="1">E6/D6</f>
        <v>1.0343041948528608</v>
      </c>
      <c r="H6" s="44" t="s">
        <v>27</v>
      </c>
    </row>
    <row r="7" spans="1:8">
      <c r="A7" s="28" t="s">
        <v>1</v>
      </c>
      <c r="B7" s="29" t="s">
        <v>45</v>
      </c>
      <c r="C7" s="30">
        <v>4277493587</v>
      </c>
      <c r="D7" s="30">
        <v>4828153000</v>
      </c>
      <c r="E7" s="30">
        <v>5053035115.8999996</v>
      </c>
      <c r="F7" s="31">
        <f t="shared" si="0"/>
        <v>1.1813074673582205</v>
      </c>
      <c r="G7" s="31">
        <f t="shared" si="1"/>
        <v>1.0465772555053661</v>
      </c>
      <c r="H7" s="44" t="s">
        <v>17</v>
      </c>
    </row>
    <row r="8" spans="1:8">
      <c r="A8" s="28" t="s">
        <v>2</v>
      </c>
      <c r="B8" s="29" t="s">
        <v>46</v>
      </c>
      <c r="C8" s="30">
        <v>7146671248.8000002</v>
      </c>
      <c r="D8" s="30">
        <v>7152089898.5500002</v>
      </c>
      <c r="E8" s="30">
        <v>7499442391.4399996</v>
      </c>
      <c r="F8" s="31">
        <f t="shared" si="0"/>
        <v>1.0493616021164025</v>
      </c>
      <c r="G8" s="31">
        <f t="shared" si="1"/>
        <v>1.0485665725427222</v>
      </c>
      <c r="H8" s="45"/>
    </row>
    <row r="9" spans="1:8" ht="69.75" customHeight="1">
      <c r="A9" s="28" t="s">
        <v>3</v>
      </c>
      <c r="B9" s="29" t="s">
        <v>47</v>
      </c>
      <c r="C9" s="30">
        <v>3402451208.8299999</v>
      </c>
      <c r="D9" s="30">
        <v>3725205855.6900001</v>
      </c>
      <c r="E9" s="30">
        <v>3771899716.9899998</v>
      </c>
      <c r="F9" s="31">
        <f t="shared" si="0"/>
        <v>1.108583043660174</v>
      </c>
      <c r="G9" s="31">
        <f t="shared" si="1"/>
        <v>1.0125345720770513</v>
      </c>
      <c r="H9" s="45" t="s">
        <v>24</v>
      </c>
    </row>
    <row r="10" spans="1:8" ht="28.5" customHeight="1">
      <c r="A10" s="28" t="s">
        <v>4</v>
      </c>
      <c r="B10" s="29" t="s">
        <v>48</v>
      </c>
      <c r="C10" s="30">
        <v>2214538911</v>
      </c>
      <c r="D10" s="30">
        <v>2504759000</v>
      </c>
      <c r="E10" s="30">
        <v>2614611840.9699998</v>
      </c>
      <c r="F10" s="31">
        <f t="shared" si="0"/>
        <v>1.180657439787022</v>
      </c>
      <c r="G10" s="31">
        <f t="shared" si="1"/>
        <v>1.0438576489674256</v>
      </c>
      <c r="H10" s="45" t="s">
        <v>23</v>
      </c>
    </row>
    <row r="11" spans="1:8">
      <c r="A11" s="28" t="s">
        <v>5</v>
      </c>
      <c r="B11" s="29" t="s">
        <v>49</v>
      </c>
      <c r="C11" s="30">
        <v>1985045991</v>
      </c>
      <c r="D11" s="30">
        <v>1944110000</v>
      </c>
      <c r="E11" s="30">
        <v>1963924306.26</v>
      </c>
      <c r="F11" s="31">
        <f t="shared" si="0"/>
        <v>0.98935959930613016</v>
      </c>
      <c r="G11" s="31">
        <f t="shared" si="1"/>
        <v>1.0101919676664386</v>
      </c>
      <c r="H11" s="45"/>
    </row>
    <row r="12" spans="1:8" ht="42" customHeight="1">
      <c r="A12" s="28" t="s">
        <v>10</v>
      </c>
      <c r="B12" s="19" t="s">
        <v>50</v>
      </c>
      <c r="C12" s="30">
        <v>706081000</v>
      </c>
      <c r="D12" s="30">
        <v>746081000</v>
      </c>
      <c r="E12" s="30">
        <v>752573158.95000005</v>
      </c>
      <c r="F12" s="31">
        <f t="shared" si="0"/>
        <v>1.0658453618635824</v>
      </c>
      <c r="G12" s="31">
        <f t="shared" si="1"/>
        <v>1.0087016811177338</v>
      </c>
      <c r="H12" s="45" t="s">
        <v>25</v>
      </c>
    </row>
    <row r="13" spans="1:8" ht="19.5" customHeight="1">
      <c r="A13" s="28" t="s">
        <v>11</v>
      </c>
      <c r="B13" s="19" t="s">
        <v>51</v>
      </c>
      <c r="C13" s="30">
        <v>2184000</v>
      </c>
      <c r="D13" s="30">
        <v>2184000</v>
      </c>
      <c r="E13" s="30">
        <v>1918000</v>
      </c>
      <c r="F13" s="31">
        <f t="shared" si="0"/>
        <v>0.87820512820512819</v>
      </c>
      <c r="G13" s="31">
        <f t="shared" si="1"/>
        <v>0.87820512820512819</v>
      </c>
      <c r="H13" s="45" t="s">
        <v>26</v>
      </c>
    </row>
    <row r="14" spans="1:8" ht="30.75" customHeight="1">
      <c r="A14" s="28" t="s">
        <v>12</v>
      </c>
      <c r="B14" s="19" t="s">
        <v>52</v>
      </c>
      <c r="C14" s="30">
        <v>21015</v>
      </c>
      <c r="D14" s="30">
        <v>21015</v>
      </c>
      <c r="E14" s="30">
        <v>22698.6</v>
      </c>
      <c r="F14" s="31">
        <f t="shared" si="0"/>
        <v>1.0801142041398999</v>
      </c>
      <c r="G14" s="31">
        <f t="shared" si="1"/>
        <v>1.0801142041398999</v>
      </c>
      <c r="H14" s="45" t="s">
        <v>28</v>
      </c>
    </row>
    <row r="15" spans="1:8" ht="45" customHeight="1">
      <c r="A15" s="28" t="s">
        <v>13</v>
      </c>
      <c r="B15" s="19" t="s">
        <v>53</v>
      </c>
      <c r="C15" s="30">
        <v>3082500</v>
      </c>
      <c r="D15" s="30">
        <v>3082500</v>
      </c>
      <c r="E15" s="30">
        <v>1579136.42</v>
      </c>
      <c r="F15" s="31">
        <f t="shared" si="0"/>
        <v>0.51229080940794802</v>
      </c>
      <c r="G15" s="31">
        <f t="shared" si="1"/>
        <v>0.51229080940794802</v>
      </c>
      <c r="H15" s="45" t="s">
        <v>18</v>
      </c>
    </row>
    <row r="16" spans="1:8" s="11" customFormat="1" ht="20.25" customHeight="1">
      <c r="A16" s="18" t="s">
        <v>6</v>
      </c>
      <c r="B16" s="19" t="s">
        <v>9</v>
      </c>
      <c r="C16" s="30">
        <f>C6-SUM(C7:C15)</f>
        <v>544396448.40000153</v>
      </c>
      <c r="D16" s="30">
        <f>D6-SUM(D7:D15)</f>
        <v>561651304.45000076</v>
      </c>
      <c r="E16" s="30">
        <f>E6-SUM(E7:E15)</f>
        <v>544750939.26000595</v>
      </c>
      <c r="F16" s="31">
        <f t="shared" si="0"/>
        <v>1.0006511630651638</v>
      </c>
      <c r="G16" s="31">
        <f t="shared" si="1"/>
        <v>0.96990950602964487</v>
      </c>
      <c r="H16" s="45"/>
    </row>
    <row r="17" spans="1:9">
      <c r="A17" s="13" t="s">
        <v>29</v>
      </c>
      <c r="B17" s="20" t="s">
        <v>38</v>
      </c>
      <c r="C17" s="32">
        <v>20488912263.27</v>
      </c>
      <c r="D17" s="32">
        <v>21602960661.27</v>
      </c>
      <c r="E17" s="32">
        <v>21763820314.66</v>
      </c>
      <c r="F17" s="27">
        <f t="shared" si="0"/>
        <v>1.0622242916074904</v>
      </c>
      <c r="G17" s="27">
        <f t="shared" si="1"/>
        <v>1.0074461855442987</v>
      </c>
      <c r="H17" s="46" t="s">
        <v>57</v>
      </c>
    </row>
    <row r="18" spans="1:9" ht="38.25">
      <c r="A18" s="13" t="s">
        <v>30</v>
      </c>
      <c r="B18" s="21" t="s">
        <v>39</v>
      </c>
      <c r="C18" s="32">
        <v>20310900267</v>
      </c>
      <c r="D18" s="32">
        <v>21330717946.68</v>
      </c>
      <c r="E18" s="32">
        <v>21518039626.259998</v>
      </c>
      <c r="F18" s="27">
        <f t="shared" si="0"/>
        <v>1.0594330799418719</v>
      </c>
      <c r="G18" s="27">
        <f t="shared" si="1"/>
        <v>1.0087817803436454</v>
      </c>
      <c r="H18" s="47" t="s">
        <v>58</v>
      </c>
    </row>
    <row r="19" spans="1:9" ht="25.5">
      <c r="A19" s="14" t="s">
        <v>31</v>
      </c>
      <c r="B19" s="34" t="s">
        <v>40</v>
      </c>
      <c r="C19" s="35">
        <v>12396710300</v>
      </c>
      <c r="D19" s="35">
        <v>12396710300</v>
      </c>
      <c r="E19" s="35">
        <v>12396710300</v>
      </c>
      <c r="F19" s="36">
        <f t="shared" si="0"/>
        <v>1</v>
      </c>
      <c r="G19" s="36">
        <f t="shared" si="1"/>
        <v>1</v>
      </c>
      <c r="H19" s="48"/>
    </row>
    <row r="20" spans="1:9" ht="38.25">
      <c r="A20" s="14" t="s">
        <v>32</v>
      </c>
      <c r="B20" s="34" t="s">
        <v>41</v>
      </c>
      <c r="C20" s="35">
        <v>3225261100</v>
      </c>
      <c r="D20" s="35">
        <v>2687340300</v>
      </c>
      <c r="E20" s="35">
        <v>2569184307.3200002</v>
      </c>
      <c r="F20" s="36">
        <f t="shared" si="0"/>
        <v>0.79658180459250261</v>
      </c>
      <c r="G20" s="36">
        <f t="shared" si="1"/>
        <v>0.95603236676798997</v>
      </c>
      <c r="H20" s="49" t="s">
        <v>60</v>
      </c>
    </row>
    <row r="21" spans="1:9" ht="101.25" customHeight="1">
      <c r="A21" s="14" t="s">
        <v>33</v>
      </c>
      <c r="B21" s="34" t="s">
        <v>42</v>
      </c>
      <c r="C21" s="35">
        <v>2652387700</v>
      </c>
      <c r="D21" s="35">
        <v>2601509700</v>
      </c>
      <c r="E21" s="35">
        <v>2477575315.9099998</v>
      </c>
      <c r="F21" s="36">
        <f t="shared" si="0"/>
        <v>0.93409244655673829</v>
      </c>
      <c r="G21" s="36">
        <f t="shared" si="1"/>
        <v>0.95236059120210081</v>
      </c>
      <c r="H21" s="37" t="s">
        <v>56</v>
      </c>
      <c r="I21" s="39"/>
    </row>
    <row r="22" spans="1:9" ht="89.25">
      <c r="A22" s="14" t="s">
        <v>34</v>
      </c>
      <c r="B22" s="34" t="s">
        <v>43</v>
      </c>
      <c r="C22" s="35">
        <v>2036541167</v>
      </c>
      <c r="D22" s="35">
        <v>3645157646.6799998</v>
      </c>
      <c r="E22" s="35">
        <v>4074569703.0300002</v>
      </c>
      <c r="F22" s="36">
        <f t="shared" si="0"/>
        <v>2.0007303407631043</v>
      </c>
      <c r="G22" s="36">
        <f t="shared" si="1"/>
        <v>1.1178034252485918</v>
      </c>
      <c r="H22" s="33" t="s">
        <v>54</v>
      </c>
    </row>
    <row r="23" spans="1:9" ht="135" customHeight="1">
      <c r="A23" s="13" t="s">
        <v>35</v>
      </c>
      <c r="B23" s="40" t="s">
        <v>36</v>
      </c>
      <c r="C23" s="41">
        <v>178011996.27000001</v>
      </c>
      <c r="D23" s="41">
        <v>272242714.59000003</v>
      </c>
      <c r="E23" s="41">
        <v>245780688.39999998</v>
      </c>
      <c r="F23" s="42">
        <f t="shared" si="0"/>
        <v>1.380697332483209</v>
      </c>
      <c r="G23" s="42">
        <f t="shared" si="1"/>
        <v>0.90279987389248562</v>
      </c>
      <c r="H23" s="38" t="s">
        <v>55</v>
      </c>
    </row>
    <row r="24" spans="1:9">
      <c r="A24" s="13" t="s">
        <v>37</v>
      </c>
      <c r="B24" s="15" t="s">
        <v>36</v>
      </c>
      <c r="C24" s="16">
        <f>C17+C6</f>
        <v>40770878173.300003</v>
      </c>
      <c r="D24" s="16">
        <f t="shared" ref="D24:E24" si="2">D17+D6</f>
        <v>43070298234.959999</v>
      </c>
      <c r="E24" s="16">
        <f t="shared" si="2"/>
        <v>43967577619.449997</v>
      </c>
      <c r="F24" s="17">
        <f t="shared" si="0"/>
        <v>1.0784064408071408</v>
      </c>
      <c r="G24" s="17">
        <f t="shared" si="1"/>
        <v>1.0208329039096757</v>
      </c>
      <c r="H24" s="43" t="s">
        <v>59</v>
      </c>
    </row>
  </sheetData>
  <mergeCells count="1">
    <mergeCell ref="A1:H1"/>
  </mergeCells>
  <conditionalFormatting sqref="H23">
    <cfRule type="duplicateValues" dxfId="0" priority="1"/>
  </conditionalFormatting>
  <pageMargins left="0" right="0" top="0.98425196850393704" bottom="0.59055118110236227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Сергей</cp:lastModifiedBy>
  <cp:lastPrinted>2017-04-25T13:11:26Z</cp:lastPrinted>
  <dcterms:created xsi:type="dcterms:W3CDTF">2014-03-24T07:39:29Z</dcterms:created>
  <dcterms:modified xsi:type="dcterms:W3CDTF">2020-06-01T18:36:39Z</dcterms:modified>
</cp:coreProperties>
</file>