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Бюджетный\Калинина_ЕМ\"/>
    </mc:Choice>
  </mc:AlternateContent>
  <bookViews>
    <workbookView xWindow="0" yWindow="0" windowWidth="28800" windowHeight="12435"/>
  </bookViews>
  <sheets>
    <sheet name="Сведения" sheetId="5" r:id="rId1"/>
  </sheets>
  <definedNames>
    <definedName name="_xlnm.Print_Titles" localSheetId="0">Сведения!$3:$4</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35" i="5" l="1"/>
  <c r="D73" i="5" l="1"/>
  <c r="C73" i="5"/>
  <c r="H6" i="5" l="1"/>
  <c r="H7" i="5"/>
  <c r="H8" i="5"/>
  <c r="H9" i="5"/>
  <c r="H10" i="5"/>
  <c r="H11" i="5"/>
  <c r="H12" i="5"/>
  <c r="H13" i="5"/>
  <c r="H14" i="5"/>
  <c r="H15" i="5"/>
  <c r="H17" i="5"/>
  <c r="H18" i="5"/>
  <c r="H19" i="5"/>
  <c r="H21" i="5"/>
  <c r="H22" i="5"/>
  <c r="H23" i="5"/>
  <c r="H24" i="5"/>
  <c r="H25" i="5"/>
  <c r="H26" i="5"/>
  <c r="H27" i="5"/>
  <c r="H29" i="5"/>
  <c r="H30" i="5"/>
  <c r="H31" i="5"/>
  <c r="H32" i="5"/>
  <c r="H34" i="5"/>
  <c r="H35" i="5"/>
  <c r="H37" i="5"/>
  <c r="H38" i="5"/>
  <c r="H39" i="5"/>
  <c r="H40" i="5"/>
  <c r="H41" i="5"/>
  <c r="H42" i="5"/>
  <c r="H43" i="5"/>
  <c r="H45" i="5"/>
  <c r="H46" i="5"/>
  <c r="H48" i="5"/>
  <c r="H49" i="5"/>
  <c r="H50" i="5"/>
  <c r="H51" i="5"/>
  <c r="H52" i="5"/>
  <c r="H54" i="5"/>
  <c r="H55" i="5"/>
  <c r="H56" i="5"/>
  <c r="H57" i="5"/>
  <c r="H58" i="5"/>
  <c r="H60" i="5"/>
  <c r="H61" i="5"/>
  <c r="H62" i="5"/>
  <c r="H63" i="5"/>
  <c r="H65" i="5"/>
  <c r="H66" i="5"/>
  <c r="H67" i="5"/>
  <c r="H68" i="5"/>
  <c r="H70" i="5"/>
  <c r="H71" i="5"/>
  <c r="H72" i="5"/>
  <c r="G6" i="5"/>
  <c r="G7" i="5"/>
  <c r="G8" i="5"/>
  <c r="G9" i="5"/>
  <c r="G10" i="5"/>
  <c r="G11" i="5"/>
  <c r="G12" i="5"/>
  <c r="G13" i="5"/>
  <c r="G14" i="5"/>
  <c r="G15" i="5"/>
  <c r="G17" i="5"/>
  <c r="G18" i="5"/>
  <c r="G19" i="5"/>
  <c r="G21" i="5"/>
  <c r="G22" i="5"/>
  <c r="G23" i="5"/>
  <c r="G24" i="5"/>
  <c r="G25" i="5"/>
  <c r="G26" i="5"/>
  <c r="G27" i="5"/>
  <c r="G29" i="5"/>
  <c r="G30" i="5"/>
  <c r="G31" i="5"/>
  <c r="G32" i="5"/>
  <c r="G34" i="5"/>
  <c r="G35" i="5"/>
  <c r="G37" i="5"/>
  <c r="G38" i="5"/>
  <c r="G39" i="5"/>
  <c r="G40" i="5"/>
  <c r="G41" i="5"/>
  <c r="G42" i="5"/>
  <c r="G43" i="5"/>
  <c r="G45" i="5"/>
  <c r="G46" i="5"/>
  <c r="G48" i="5"/>
  <c r="G49" i="5"/>
  <c r="G50" i="5"/>
  <c r="G51" i="5"/>
  <c r="G52" i="5"/>
  <c r="G54" i="5"/>
  <c r="G55" i="5"/>
  <c r="G56" i="5"/>
  <c r="G57" i="5"/>
  <c r="G58" i="5"/>
  <c r="G60" i="5"/>
  <c r="G61" i="5"/>
  <c r="G62" i="5"/>
  <c r="G63" i="5"/>
  <c r="G65" i="5"/>
  <c r="G66" i="5"/>
  <c r="G67" i="5"/>
  <c r="G68" i="5"/>
  <c r="G70" i="5"/>
  <c r="G71" i="5"/>
  <c r="F6" i="5"/>
  <c r="F7" i="5"/>
  <c r="F8" i="5"/>
  <c r="F9" i="5"/>
  <c r="F10" i="5"/>
  <c r="F11" i="5"/>
  <c r="F12" i="5"/>
  <c r="F13" i="5"/>
  <c r="F14" i="5"/>
  <c r="F15" i="5"/>
  <c r="F17" i="5"/>
  <c r="F18" i="5"/>
  <c r="F19" i="5"/>
  <c r="F21" i="5"/>
  <c r="F22" i="5"/>
  <c r="F23" i="5"/>
  <c r="F24" i="5"/>
  <c r="F25" i="5"/>
  <c r="F26" i="5"/>
  <c r="F27" i="5"/>
  <c r="F30" i="5"/>
  <c r="F31" i="5"/>
  <c r="F32" i="5"/>
  <c r="F34" i="5"/>
  <c r="F37" i="5"/>
  <c r="F38" i="5"/>
  <c r="F39" i="5"/>
  <c r="F40" i="5"/>
  <c r="F41" i="5"/>
  <c r="F42" i="5"/>
  <c r="F43" i="5"/>
  <c r="F45" i="5"/>
  <c r="F46" i="5"/>
  <c r="F48" i="5"/>
  <c r="F49" i="5"/>
  <c r="F50" i="5"/>
  <c r="F51" i="5"/>
  <c r="F52" i="5"/>
  <c r="F54" i="5"/>
  <c r="F55" i="5"/>
  <c r="F56" i="5"/>
  <c r="F57" i="5"/>
  <c r="F58" i="5"/>
  <c r="F60" i="5"/>
  <c r="F61" i="5"/>
  <c r="F62" i="5"/>
  <c r="F63" i="5"/>
  <c r="F65" i="5"/>
  <c r="F66" i="5"/>
  <c r="F67" i="5"/>
  <c r="F68" i="5"/>
  <c r="F70" i="5"/>
  <c r="F71" i="5"/>
  <c r="H5" i="5"/>
  <c r="F5" i="5"/>
  <c r="G5" i="5"/>
  <c r="E69" i="5"/>
  <c r="H69" i="5" s="1"/>
  <c r="E64" i="5"/>
  <c r="H64" i="5" s="1"/>
  <c r="E59" i="5"/>
  <c r="H59" i="5" s="1"/>
  <c r="E53" i="5"/>
  <c r="F53" i="5" s="1"/>
  <c r="E47" i="5"/>
  <c r="H47" i="5" s="1"/>
  <c r="E44" i="5"/>
  <c r="H44" i="5" s="1"/>
  <c r="E36" i="5"/>
  <c r="H36" i="5" s="1"/>
  <c r="G53" i="5" l="1"/>
  <c r="H53" i="5"/>
  <c r="F69" i="5"/>
  <c r="F59" i="5"/>
  <c r="F47" i="5"/>
  <c r="G69" i="5"/>
  <c r="G59" i="5"/>
  <c r="G47" i="5"/>
  <c r="F64" i="5"/>
  <c r="F44" i="5"/>
  <c r="F36" i="5"/>
  <c r="G64" i="5"/>
  <c r="G44" i="5"/>
  <c r="G36" i="5"/>
  <c r="E33" i="5"/>
  <c r="E28" i="5"/>
  <c r="E20" i="5"/>
  <c r="H28" i="5" l="1"/>
  <c r="G28" i="5"/>
  <c r="F28" i="5"/>
  <c r="H20" i="5"/>
  <c r="G20" i="5"/>
  <c r="F20" i="5"/>
  <c r="H33" i="5"/>
  <c r="G33" i="5"/>
  <c r="F33" i="5"/>
  <c r="E16" i="5"/>
  <c r="H16" i="5" l="1"/>
  <c r="G16" i="5"/>
  <c r="E73" i="5"/>
  <c r="F16" i="5"/>
  <c r="G73" i="5" l="1"/>
  <c r="F73" i="5"/>
  <c r="H73" i="5"/>
</calcChain>
</file>

<file path=xl/sharedStrings.xml><?xml version="1.0" encoding="utf-8"?>
<sst xmlns="http://schemas.openxmlformats.org/spreadsheetml/2006/main" count="179" uniqueCount="179">
  <si>
    <t>Иные дотации</t>
  </si>
  <si>
    <t>0100</t>
  </si>
  <si>
    <t>0102</t>
  </si>
  <si>
    <t>0103</t>
  </si>
  <si>
    <t>0104</t>
  </si>
  <si>
    <t>0105</t>
  </si>
  <si>
    <t>0106</t>
  </si>
  <si>
    <t>0107</t>
  </si>
  <si>
    <t>0111</t>
  </si>
  <si>
    <t>0113</t>
  </si>
  <si>
    <t>0200</t>
  </si>
  <si>
    <t>0203</t>
  </si>
  <si>
    <t>0300</t>
  </si>
  <si>
    <t>0304</t>
  </si>
  <si>
    <t>0309</t>
  </si>
  <si>
    <t>0310</t>
  </si>
  <si>
    <t>0400</t>
  </si>
  <si>
    <t>0401</t>
  </si>
  <si>
    <t>0405</t>
  </si>
  <si>
    <t>0406</t>
  </si>
  <si>
    <t>0407</t>
  </si>
  <si>
    <t>0408</t>
  </si>
  <si>
    <t>0409</t>
  </si>
  <si>
    <t>0412</t>
  </si>
  <si>
    <t>0500</t>
  </si>
  <si>
    <t>0501</t>
  </si>
  <si>
    <t>0502</t>
  </si>
  <si>
    <t>0503</t>
  </si>
  <si>
    <t>0505</t>
  </si>
  <si>
    <t>0600</t>
  </si>
  <si>
    <t>0603</t>
  </si>
  <si>
    <t>0605</t>
  </si>
  <si>
    <t>0700</t>
  </si>
  <si>
    <t>0701</t>
  </si>
  <si>
    <t>0702</t>
  </si>
  <si>
    <t>0703</t>
  </si>
  <si>
    <t>0704</t>
  </si>
  <si>
    <t>0705</t>
  </si>
  <si>
    <t>0707</t>
  </si>
  <si>
    <t>0709</t>
  </si>
  <si>
    <t>0800</t>
  </si>
  <si>
    <t>0801</t>
  </si>
  <si>
    <t>0804</t>
  </si>
  <si>
    <t>0900</t>
  </si>
  <si>
    <t>0901</t>
  </si>
  <si>
    <t>0902</t>
  </si>
  <si>
    <t>0903</t>
  </si>
  <si>
    <t>0906</t>
  </si>
  <si>
    <t>0909</t>
  </si>
  <si>
    <t>1000</t>
  </si>
  <si>
    <t>1001</t>
  </si>
  <si>
    <t>1002</t>
  </si>
  <si>
    <t>1003</t>
  </si>
  <si>
    <t>1004</t>
  </si>
  <si>
    <t>1006</t>
  </si>
  <si>
    <t>1100</t>
  </si>
  <si>
    <t>1102</t>
  </si>
  <si>
    <t>1103</t>
  </si>
  <si>
    <t>1105</t>
  </si>
  <si>
    <t>1200</t>
  </si>
  <si>
    <t>1202</t>
  </si>
  <si>
    <t>1204</t>
  </si>
  <si>
    <t>1300</t>
  </si>
  <si>
    <t>1301</t>
  </si>
  <si>
    <t>1400</t>
  </si>
  <si>
    <t>1401</t>
  </si>
  <si>
    <t>1402</t>
  </si>
  <si>
    <t>Наименование</t>
  </si>
  <si>
    <t>Закон 
Ивановской области
 (первоначальная редакция)</t>
  </si>
  <si>
    <t>Функционирование высшего должностного лица субъекта Российской Федерации и муниципального образования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</si>
  <si>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</si>
  <si>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</si>
  <si>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Судебная система</t>
  </si>
  <si>
    <t>Обеспечение деятельности финансовых, налоговых и таможенных органов и органов финансового (финансово-бюджетного) надзора</t>
  </si>
  <si>
    <t>Обеспечение проведения выборов и референдумов</t>
  </si>
  <si>
    <t>Резервные фонды</t>
  </si>
  <si>
    <t>Другие общегосударственные вопросы</t>
  </si>
  <si>
    <t>НАЦИОНАЛЬНАЯ ОБОРОНА</t>
  </si>
  <si>
    <t>Мобилизационная и вневойсковая подготовка</t>
  </si>
  <si>
    <t>НАЦИОНАЛЬНАЯ БЕЗОПАСНОСТЬ И ПРАВООХРАНИТЕЛЬНАЯ ДЕЯТЕЛЬНОСТЬ</t>
  </si>
  <si>
    <t>Органы юстиции</t>
  </si>
  <si>
    <t>Защита населения и территории от чрезвычайных ситуаций природного и техногенного характера, гражданская оборона</t>
  </si>
  <si>
    <t>Обеспечение пожарной безопасности</t>
  </si>
  <si>
    <t>НАЦИОНАЛЬНАЯ ЭКОНОМИКА</t>
  </si>
  <si>
    <t>Общеэкономические вопросы</t>
  </si>
  <si>
    <t>Сельское хозяйство и рыболовство</t>
  </si>
  <si>
    <t>Водное хозяйство</t>
  </si>
  <si>
    <t>Лесное хозяйство</t>
  </si>
  <si>
    <t>Транспорт</t>
  </si>
  <si>
    <t>Дорожное хозяйство (дорожные фонды)</t>
  </si>
  <si>
    <t>Другие вопросы в области национальной экономики</t>
  </si>
  <si>
    <t>ЖИЛИЩНО-КОММУНАЛЬНОЕ ХОЗЯЙСТВО</t>
  </si>
  <si>
    <t>Жилищное хозяйство</t>
  </si>
  <si>
    <t>Коммунальное хозяйство</t>
  </si>
  <si>
    <t>Благоустройство</t>
  </si>
  <si>
    <t>Другие вопросы в области жилищно-коммунального хозяйства</t>
  </si>
  <si>
    <t>ОХРАНА ОКРУЖАЮЩЕЙ СРЕДЫ</t>
  </si>
  <si>
    <t>Охрана объектов растительного и животного мира и среды их обитания</t>
  </si>
  <si>
    <t>Другие вопросы в области охраны окружающей среды</t>
  </si>
  <si>
    <t>ОБРАЗОВАНИЕ</t>
  </si>
  <si>
    <t>Дошкольное образование</t>
  </si>
  <si>
    <t>Общее образование</t>
  </si>
  <si>
    <t>Дополнительное образование детей</t>
  </si>
  <si>
    <t>Среднее профессиональное образование</t>
  </si>
  <si>
    <t>Профессиональная подготовка, переподготовка и повышение квалификации</t>
  </si>
  <si>
    <t>Молодежная политика</t>
  </si>
  <si>
    <t>Другие вопросы в области образования</t>
  </si>
  <si>
    <t>КУЛЬТУРА, КИНЕМАТОГРАФИЯ</t>
  </si>
  <si>
    <t>Культура</t>
  </si>
  <si>
    <t>Другие вопросы в области культуры, кинематографии</t>
  </si>
  <si>
    <t>ЗДРАВООХРАНЕНИЕ</t>
  </si>
  <si>
    <t>Стационарная медицинская помощь</t>
  </si>
  <si>
    <t>Амбулаторная помощь</t>
  </si>
  <si>
    <t>Медицинская помощь в дневных стационарах всех типов</t>
  </si>
  <si>
    <t>Заготовка, переработка, хранение и обеспечение безопасности донорской крови и её компонентов</t>
  </si>
  <si>
    <t>Другие вопросы в области здравоохранения</t>
  </si>
  <si>
    <t>СОЦИАЛЬНАЯ ПОЛИТИКА</t>
  </si>
  <si>
    <t>Пенсионное обеспечение</t>
  </si>
  <si>
    <t>Социальное обслуживание населения</t>
  </si>
  <si>
    <t>Социальное обеспечение населения</t>
  </si>
  <si>
    <t>Охрана семьи и детства</t>
  </si>
  <si>
    <t>Другие вопросы в области социальной политики</t>
  </si>
  <si>
    <t>ФИЗИЧЕСКАЯ КУЛЬТУРА И СПОРТ</t>
  </si>
  <si>
    <t>Массовый спорт</t>
  </si>
  <si>
    <t>Спорт высших достижений</t>
  </si>
  <si>
    <t>Другие вопросы в области физической культуры и спорта</t>
  </si>
  <si>
    <t>СРЕДСТВА МАССОВОЙ ИНФОРМАЦИИ</t>
  </si>
  <si>
    <t>Периодическая печать и издательства</t>
  </si>
  <si>
    <t>Другие вопросы в области средств массовой информации</t>
  </si>
  <si>
    <t>ОБСЛУЖИВАНИЕ ГОСУДАРСТВЕННОГО И МУНИЦИПАЛЬНОГО ДОЛГА</t>
  </si>
  <si>
    <t>Обслуживание государственного внутреннего и муниципального долга</t>
  </si>
  <si>
    <t>Дотации на выравнивание бюджетной обеспеченности субъектов Российской Федерации и муниципальных образований</t>
  </si>
  <si>
    <t>ОБЩЕГОСУДАРСТВЕННЫЕ ВОПРОСЫ</t>
  </si>
  <si>
    <t>Раздел/подраздел</t>
  </si>
  <si>
    <t>План</t>
  </si>
  <si>
    <t>Процент исполнения</t>
  </si>
  <si>
    <t xml:space="preserve">Отклонение фактических значений показателей доходов от их первоначально утвержденных  </t>
  </si>
  <si>
    <t>Причины отклонений фактических значений показателей расходов от их первоначально утвержденных  
(указываются причины, если отклонение 5% и более)</t>
  </si>
  <si>
    <t>к первоначальному плану</t>
  </si>
  <si>
    <t>к уточненному плану</t>
  </si>
  <si>
    <t>ИТОГО:</t>
  </si>
  <si>
    <t>X</t>
  </si>
  <si>
    <t>(руб.)</t>
  </si>
  <si>
    <t>Расходы областного бюджета по разделам и подразделам классификации расходов бюджетов в 2018 году</t>
  </si>
  <si>
    <t>Закон 
Ивановской области
 от 20.12.2018 
№ 80-ОЗ</t>
  </si>
  <si>
    <t>Исполнено
за 2018 год, руб.</t>
  </si>
  <si>
    <t>Физическая культура</t>
  </si>
  <si>
    <t>Увеличение бюджетных ассигнований на организацию тушения пожаров силами Государственной противопожарной службы, в том числе в связи с увеличением минимального размера оплаты труда с 01.05.2018.</t>
  </si>
  <si>
    <t>Увеличение бюджетных ассигнований на предоставление субсидий бюджетам муниципальных образований Ивановской области на укрепление материально-технической базы спортивных организаций.</t>
  </si>
  <si>
    <t>Увеличение  бюджетных ассигнований на предоставление субсидий бюджетам муниципальных образований Ивановской области на благоустройство, ремонт и установку площадок для физкультурно-оздоровительных занятий.</t>
  </si>
  <si>
    <t>МЕЖБЮДЖЕТНЫЕ ТРАНСФЕРТЫ ОБЩЕГО ХАРАКТЕРА БЮДЖЕТАМ БЮДЖЕТНОЙ СИСТЕМЫ РОССИЙСКОЙ ФЕДЕРАЦИИ</t>
  </si>
  <si>
    <t>Отнесение расходов областного бюджета на предоставление субсидий бюджетам муниципальных образований  на текущее содержание инженерной защиты (дамбы, дренажные системы, водоперекачивающие станции), ранее отражаемых по подразделу 02 раздела 05, на подраздел 06 раздела 04.</t>
  </si>
  <si>
    <t>Выделение дополнительных бюджетных ассигнований Савинскому городскому поселению на достройку жилого дома в п. Савино для завершения переселения граждан из аварийного жилищного фонда.</t>
  </si>
  <si>
    <t>Увеличение бюджетных ассигнований в связи с переводом государственных учреждений дополнительного образования в сфере физической культуры и спорта в учреждения спортивной подготовки, реализующие программы спортивной подготовки.
Выделение дополнительных бюджетных ассигнований на государственную поддержку физкультурно-спортивных организаций, спортивные команды которых представляют интересы Ивановской области в чемпионатах и первенствах России.</t>
  </si>
  <si>
    <t>Увеличение бюджетных ассигнований на осуществление первичного воинского учета на территориях, где отсутствуют военные комиссариаты, в связи с увеличением минимального размера оплаты труда с 01.05.2018, за счет средств федерального бюджета.</t>
  </si>
  <si>
    <t>Увеличение бюджетных ассигнований на осуществление ежемесячной выплаты в связи с рождением (усыновлением) первого ребенка за счет средств федерального бюджета.</t>
  </si>
  <si>
    <t>Увеличение бюджетных ассигнований на повышение заработной платы работников в связи с увеличением размера МРОТ, укрепление и развитие материально-технической базы областных учреждений здравоохранения,  в том числе на приобретение оборудования, приобретение санитарного автотранспорта и разработку проектно-сметной документации на капитальный ремонт. 
Выделение дополнительных бюджетных ассигнований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 за счет средств федерального бюджета.</t>
  </si>
  <si>
    <t xml:space="preserve">Сокращение объемов и стоимости обслуживания кредитов банков, получение банковских кредитов в сроки, позже запланированных, досрочное погашение банковских кредитов в связи с неоднократным привлечением кредита Федерального казначейства и использованием временно свободных остатков средств областного бюджета. </t>
  </si>
  <si>
    <t>Увеличение бюджетных ассигнований на создание с 01.04.2018 государственного бюджетного учреждения Ивановской области "Центр кадастровой оценки" в целях реализации Федерального закона от 03.07.2016 № 237-ФЗ "О государственной кадастровой оценке",  на обеспечение деятельности учреждений Ивановской области, развитие и сопровождение информационных систем аппарата ситуационного центра Губернатора Ивановской области, 
на создание и внедрение централизованной автоматизированной системы, обеспечивающей учет объектов налогообложения в Ивановской области.</t>
  </si>
  <si>
    <t>Выделение средств из резервного фонда Правительства Ивановской области Юрьевецкому муниципальному району на обеспечение жилыми помещениями граждан Российской Федерации, пострадавших в результате разрушения многоквартирного дома, расположенного по адресу: Ивановская область, Юрьевецкий район, г. Юрьевец, ул. Пушкина, д. 33А.</t>
  </si>
  <si>
    <t>Экономия расходов на начисления на оплату труда в связи с применением регрессивной шкалы налогообложения.</t>
  </si>
  <si>
    <t>Уменьшение бюджетных ассигнований на осуществление полномочий  в области охраны и использования охотничьих ресурсов за счет средств федерального бюджета.</t>
  </si>
  <si>
    <t>Прочие межбюджетные трансферты общего характера</t>
  </si>
  <si>
    <t xml:space="preserve">Увеличение бюджетных ассигнований на реализацию мероприятий по гражданской обороне, защите населения и территорий Ивановской области от чрезвычайных ситуаций, развитие системы оповещения, а также на создание, развитие и содержание Системы-112.
</t>
  </si>
  <si>
    <t>Поступление в течение года средств федерального бюджета на  государственную поддержку сельскохозяйственного производства,  а также выделение дополнительных средств из областного бюджета для обеспечения необходимого уровня софинансирования указанных мероприятий</t>
  </si>
  <si>
    <t>Уменьшение бюджетных ассигнований на осуществление полномочий по государственной регистрации актов гражданского состояния в части проведения мероприятий по переводу в электронную форму книг государственной регистрации актов гражданского состояния в связи с сокращением субвенции из федерального бюджета на указанные цели.</t>
  </si>
  <si>
    <t>Увеличение бюджетных ассигнований на поэтапное доведение средней заработной платы педагогическим работникам муниципальных организаций дополнительного образования детей до средней заработной платы учителей в Ивановской области, а также на осуществление ремонтных работ, проведение противопожарных мероприятий в зданиях и помещениях областных государственных организаций дополнительного образования детей.
Выделение  бюджетных ассигнований на предоставление субсидий бюджетам муниципальных образований Ивановской области на капитальный ремонт объектов дополнительного образования детей и укрепление материально-технической базы муниципальных образовательных организаций Ивановской области.</t>
  </si>
  <si>
    <t>Увеличение бюджетных ассигнований на повышение заработной платы работников в связи с увеличением МРОТ, на 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 на укрепление материально-технической базы областных и муниципальных учреждений культуры,  в том числе в рамках реализации наказов избирателей депутатам Ивановской областной Думы, на развитие фестивального движения.
Поступление в течение года средств федерального бюджета на поддержку творческой деятельности и техническое оснащение детских и кукольных театров, а также выделение дополнительных средств из областного бюджета для обеспечения необходимого уровня софинансирования указанных мероприятий.</t>
  </si>
  <si>
    <t>Увеличение бюджетных ассигнований на 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 повышение заработной платы работников в связи с увеличением размера МРОТ, укрепление материально-технической базы областных учреждений здравоохранения, в том числе приобретение оборудования, капитальный ремонт и разработку проектно-сметной документации на капитальный ремонт.</t>
  </si>
  <si>
    <t>Увеличение бюджетных ассигнований на 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 повышение заработной платы работников в связи с увеличением размера МРОТ, внедрение программного комплекса "Региональная медицинская информационная система", приобретение иммунобиологических лекарственных препаратов для иммунопрофилактики в целях проведения профилактических прививок, включенных в календарь профилактических прививок по эпидемическим показаниям. 
Выделение средств из резервного фонда Правительства Российской Федерации на развитие паллиативной медицинской помощи.</t>
  </si>
  <si>
    <t>Отнесение расходов на осуществление молодежной политики в Ивановской области на подраздел 09 раздела 07, в связи с передачей указанных полномочий от Департамента спорта Ивановской области Департаменту образования Ивановской области.</t>
  </si>
  <si>
    <t>Отнесение расходов на осуществление молодежной политики в Ивановской области, ранее отражаемых по подразделу 05 раздела 11, в связи с передачей указанных полномочий от Департамента спорта Ивановской области Департаменту образования Ивановской области.
Увеличение бюджетных ассигнований на экспертно-аналитическое, научно-методическое, информационное сопровождение мероприятий по развитию образования.</t>
  </si>
  <si>
    <t>При выделении средств из резервного фонда Правительства Ивановской области расходы отражаются по другим разделам бюджетной классификации, соответствующим направлениям расходования средств.</t>
  </si>
  <si>
    <t>Уменьшение бюджетных ассигнований на возмещение части затрат, связанных с организацией авиарейсов, по причине сокращения рейсов по маршруту Иваново-Москва-Иваново в связи с организацией скоростного железнодорожного сообщения "Иваново – Москва – Иваново" на поездах "Ласточка".</t>
  </si>
  <si>
    <t xml:space="preserve">Поступление в течение года средств федерального бюджета на финансовое обеспечение дорожной деятельности.  
Увеличение объема бюджетных ассигнований дорожного фонда Ивановской области на сумму положительной разницы между фактически поступившим и прогнозировавшимся объемом доходов областного бюджета в 2017 году, а также не использованных в 2017 году бюджетных ассигнований дорожного фонда Ивановской области. </t>
  </si>
  <si>
    <t>В связи с тем, что фактическое количество получателей  мер социальной поддержки отдельных категорий граждан сложилось меньше запланированного (заявительный характер предоставления).</t>
  </si>
  <si>
    <t>Увеличение объема дотаций на поддержку мер по обеспечению
сбалансированности местных бюджетов, в том числе за счет средств федерального бюджета в целях реализации проектов создания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</si>
  <si>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Сокращение бюджетных ассигнований на развитие малого и среднего предпринимательства за счет средств федерального и областного бюджетов.
Длительность проведения конкурсных процедур Наволокским городским поселением на заключение муниципального контракта по строительству и (или) реконструкции объектов инфраструктуры, необходимых для реализации новых инвестиционных проектов в моногороде, и перенос сроков выполнения работ, а также части средств на 2019 год.
Не подтверждение инвестором наличия источников финансирования инвестиционного проекта в рамках реализации в городском округе Вичуга мероприятий по строительству и (или) реконструкции объектов инфраструктуры, необходимых для реализации новых инвестиционных проектов в моногороде</t>
  </si>
  <si>
    <t>В связи с экономией по результатам конкурсных процедур в городском округе Иваново, невыполнением работ в Южском городском поселении и несостоявшимся конкурсом в Плёсском городском поселении в рамках реализации мероприятий по формированию комфортной городской среды</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</si>
</sst>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4" x14ac:knownFonts="1">
    <font>
      <sz val="11"/>
      <name val="Calibri"/>
      <family val="2"/>
      <scheme val="minor"/>
    </font>
    <font>
      <b/>
      <sz val="12"/>
      <color rgb="FF000000"/>
      <name val="Arial Cyr"/>
    </font>
    <font>
      <sz val="10"/>
      <color rgb="FF000000"/>
      <name val="Arial Cyr"/>
    </font>
    <font>
      <b/>
      <sz val="10"/>
      <color rgb="FF000000"/>
      <name val="Arial Cyr"/>
    </font>
    <font>
      <sz val="11"/>
      <name val="Calibri"/>
      <family val="2"/>
      <scheme val="minor"/>
    </font>
    <font>
      <b/>
      <sz val="10"/>
      <name val="Times New Roman"/>
      <family val="1"/>
      <charset val="204"/>
    </font>
    <font>
      <b/>
      <sz val="10"/>
      <color rgb="FF000000"/>
      <name val="Times New Roman"/>
      <family val="1"/>
      <charset val="204"/>
    </font>
    <font>
      <sz val="10"/>
      <color rgb="FF000000"/>
      <name val="Times New Roman"/>
      <family val="1"/>
      <charset val="204"/>
    </font>
    <font>
      <b/>
      <sz val="11"/>
      <name val="Calibri"/>
      <family val="2"/>
      <scheme val="minor"/>
    </font>
    <font>
      <b/>
      <sz val="11"/>
      <name val="Times New Roman"/>
      <family val="1"/>
      <charset val="204"/>
    </font>
    <font>
      <sz val="10"/>
      <name val="Arial Cyr"/>
      <charset val="204"/>
    </font>
    <font>
      <sz val="10"/>
      <name val="Times New Roman"/>
      <family val="1"/>
      <charset val="204"/>
    </font>
    <font>
      <sz val="11"/>
      <name val="Times New Roman"/>
      <family val="1"/>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indexed="8"/>
      <name val="Calibri"/>
      <family val="2"/>
    </font>
    <font>
      <sz val="11"/>
      <name val="Calibri"/>
      <family val="2"/>
    </font>
    <font>
      <sz val="10"/>
      <color rgb="FF000000"/>
      <name val="Arial Cyr"/>
      <family val="2"/>
    </font>
    <font>
      <b/>
      <sz val="12"/>
      <color rgb="FF000000"/>
      <name val="Arial Cyr"/>
      <family val="2"/>
    </font>
    <font>
      <b/>
      <sz val="10"/>
      <color rgb="FF000000"/>
      <name val="Arial Cyr"/>
      <family val="2"/>
    </font>
  </fonts>
  <fills count="19">
    <fill>
      <patternFill patternType="none"/>
    </fill>
    <fill>
      <patternFill patternType="gray125"/>
    </fill>
    <fill>
      <patternFill patternType="solid">
        <fgColor rgb="FFFFFF99"/>
      </patternFill>
    </fill>
    <fill>
      <patternFill patternType="solid">
        <fgColor rgb="FFCCFFFF"/>
      </patternFill>
    </fill>
    <fill>
      <patternFill patternType="solid">
        <fgColor rgb="FFC0C0C0"/>
      </patternFill>
    </fill>
    <fill>
      <patternFill patternType="solid">
        <fgColor theme="0"/>
        <bgColor indexed="64"/>
      </patternFill>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2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s>
  <borders count="19">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s>
  <cellStyleXfs count="99">
    <xf numFmtId="0" fontId="0" fillId="0" borderId="0"/>
    <xf numFmtId="0" fontId="1" fillId="0" borderId="1">
      <alignment horizontal="center"/>
    </xf>
    <xf numFmtId="0" fontId="2" fillId="0" borderId="1">
      <alignment horizontal="right"/>
    </xf>
    <xf numFmtId="0" fontId="2" fillId="0" borderId="2">
      <alignment horizontal="center" vertical="center" wrapText="1"/>
    </xf>
    <xf numFmtId="0" fontId="3" fillId="0" borderId="2">
      <alignment vertical="top" wrapText="1"/>
    </xf>
    <xf numFmtId="49" fontId="2" fillId="0" borderId="2">
      <alignment horizontal="center" vertical="top" shrinkToFit="1"/>
    </xf>
    <xf numFmtId="4" fontId="3" fillId="2" borderId="2">
      <alignment horizontal="right" vertical="top" shrinkToFit="1"/>
    </xf>
    <xf numFmtId="4" fontId="3" fillId="3" borderId="2">
      <alignment horizontal="right" vertical="top" shrinkToFit="1"/>
    </xf>
    <xf numFmtId="0" fontId="3" fillId="0" borderId="3">
      <alignment horizontal="right"/>
    </xf>
    <xf numFmtId="4" fontId="3" fillId="2" borderId="3">
      <alignment horizontal="right" vertical="top" shrinkToFit="1"/>
    </xf>
    <xf numFmtId="4" fontId="3" fillId="3" borderId="3">
      <alignment horizontal="right" vertical="top" shrinkToFit="1"/>
    </xf>
    <xf numFmtId="0" fontId="2" fillId="0" borderId="1"/>
    <xf numFmtId="0" fontId="2" fillId="0" borderId="1">
      <alignment horizontal="left" wrapText="1"/>
    </xf>
    <xf numFmtId="0" fontId="4" fillId="0" borderId="0"/>
    <xf numFmtId="0" fontId="4" fillId="0" borderId="0"/>
    <xf numFmtId="0" fontId="4" fillId="0" borderId="0"/>
    <xf numFmtId="0" fontId="2" fillId="0" borderId="1"/>
    <xf numFmtId="0" fontId="2" fillId="0" borderId="1"/>
    <xf numFmtId="0" fontId="2" fillId="4" borderId="1"/>
    <xf numFmtId="0" fontId="2" fillId="4" borderId="4"/>
    <xf numFmtId="0" fontId="2" fillId="4" borderId="3"/>
    <xf numFmtId="0" fontId="2" fillId="4" borderId="1">
      <alignment shrinkToFit="1"/>
    </xf>
    <xf numFmtId="0" fontId="2" fillId="4" borderId="5"/>
    <xf numFmtId="0" fontId="2" fillId="4" borderId="5">
      <alignment horizontal="center"/>
    </xf>
    <xf numFmtId="4" fontId="3" fillId="0" borderId="2">
      <alignment horizontal="right" vertical="top" shrinkToFit="1"/>
    </xf>
    <xf numFmtId="49" fontId="2" fillId="0" borderId="2">
      <alignment vertical="top" wrapText="1"/>
    </xf>
    <xf numFmtId="4" fontId="2" fillId="0" borderId="2">
      <alignment horizontal="right" vertical="top" shrinkToFit="1"/>
    </xf>
    <xf numFmtId="0" fontId="2" fillId="4" borderId="5">
      <alignment shrinkToFit="1"/>
    </xf>
    <xf numFmtId="0" fontId="2" fillId="4" borderId="3">
      <alignment horizontal="center"/>
    </xf>
    <xf numFmtId="0" fontId="4" fillId="0" borderId="1"/>
    <xf numFmtId="9" fontId="4" fillId="0" borderId="0" applyFont="0" applyFill="0" applyBorder="0" applyAlignment="0" applyProtection="0"/>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10" fillId="0" borderId="1"/>
    <xf numFmtId="0" fontId="4" fillId="0" borderId="1"/>
    <xf numFmtId="0" fontId="20" fillId="0" borderId="15" applyNumberFormat="0" applyFill="0" applyAlignment="0" applyProtection="0"/>
    <xf numFmtId="0" fontId="19" fillId="0" borderId="14" applyNumberFormat="0" applyFill="0" applyAlignment="0" applyProtection="0"/>
    <xf numFmtId="0" fontId="31" fillId="4" borderId="1"/>
    <xf numFmtId="0" fontId="33" fillId="0" borderId="2">
      <alignment vertical="top" wrapText="1"/>
    </xf>
    <xf numFmtId="49" fontId="31" fillId="0" borderId="2">
      <alignment horizontal="center" vertical="top" shrinkToFit="1"/>
    </xf>
    <xf numFmtId="0" fontId="13" fillId="13" borderId="1" applyNumberFormat="0" applyBorder="0" applyAlignment="0" applyProtection="0"/>
    <xf numFmtId="0" fontId="13" fillId="14" borderId="1" applyNumberFormat="0" applyBorder="0" applyAlignment="0" applyProtection="0"/>
    <xf numFmtId="0" fontId="33" fillId="0" borderId="3">
      <alignment horizontal="right"/>
    </xf>
    <xf numFmtId="4" fontId="33" fillId="2" borderId="3">
      <alignment horizontal="right" vertical="top" shrinkToFit="1"/>
    </xf>
    <xf numFmtId="4" fontId="33" fillId="3" borderId="3">
      <alignment horizontal="right" vertical="top" shrinkToFit="1"/>
    </xf>
    <xf numFmtId="0" fontId="31" fillId="0" borderId="1"/>
    <xf numFmtId="0" fontId="31" fillId="0" borderId="1">
      <alignment horizontal="left" wrapText="1"/>
    </xf>
    <xf numFmtId="0" fontId="31" fillId="0" borderId="1"/>
    <xf numFmtId="0" fontId="31" fillId="4" borderId="1">
      <alignment shrinkToFit="1"/>
    </xf>
    <xf numFmtId="0" fontId="31" fillId="0" borderId="2">
      <alignment horizontal="center" vertical="center" wrapText="1"/>
    </xf>
    <xf numFmtId="0" fontId="29" fillId="0" borderId="1"/>
    <xf numFmtId="0" fontId="15" fillId="11" borderId="11" applyNumberFormat="0" applyAlignment="0" applyProtection="0"/>
    <xf numFmtId="0" fontId="32" fillId="0" borderId="1">
      <alignment horizontal="center"/>
    </xf>
    <xf numFmtId="0" fontId="13" fillId="9" borderId="1" applyNumberFormat="0" applyBorder="0" applyAlignment="0" applyProtection="0"/>
    <xf numFmtId="0" fontId="14" fillId="8" borderId="10" applyNumberFormat="0" applyAlignment="0" applyProtection="0"/>
    <xf numFmtId="0" fontId="17" fillId="0" borderId="12" applyNumberFormat="0" applyFill="0" applyAlignment="0" applyProtection="0"/>
    <xf numFmtId="0" fontId="18" fillId="0" borderId="13" applyNumberFormat="0" applyFill="0" applyAlignment="0" applyProtection="0"/>
    <xf numFmtId="0" fontId="21" fillId="17" borderId="16" applyNumberFormat="0" applyAlignment="0" applyProtection="0"/>
    <xf numFmtId="0" fontId="19" fillId="0" borderId="1" applyNumberFormat="0" applyFill="0" applyBorder="0" applyAlignment="0" applyProtection="0"/>
    <xf numFmtId="0" fontId="16" fillId="11" borderId="10" applyNumberFormat="0" applyAlignment="0" applyProtection="0"/>
    <xf numFmtId="4" fontId="33" fillId="2" borderId="2">
      <alignment horizontal="right" vertical="top" shrinkToFit="1"/>
    </xf>
    <xf numFmtId="9" fontId="4" fillId="0" borderId="1" applyFont="0" applyFill="0" applyBorder="0" applyAlignment="0" applyProtection="0"/>
    <xf numFmtId="4" fontId="33" fillId="3" borderId="2">
      <alignment horizontal="right" vertical="top" shrinkToFit="1"/>
    </xf>
    <xf numFmtId="0" fontId="31" fillId="0" borderId="1"/>
    <xf numFmtId="0" fontId="31" fillId="4" borderId="3"/>
    <xf numFmtId="0" fontId="31" fillId="4" borderId="5"/>
    <xf numFmtId="0" fontId="31" fillId="4" borderId="5">
      <alignment horizontal="center"/>
    </xf>
    <xf numFmtId="0" fontId="13" fillId="15" borderId="1" applyNumberFormat="0" applyBorder="0" applyAlignment="0" applyProtection="0"/>
    <xf numFmtId="0" fontId="13" fillId="10" borderId="1" applyNumberFormat="0" applyBorder="0" applyAlignment="0" applyProtection="0"/>
    <xf numFmtId="0" fontId="13" fillId="16" borderId="1" applyNumberFormat="0" applyBorder="0" applyAlignment="0" applyProtection="0"/>
    <xf numFmtId="0" fontId="4" fillId="0" borderId="1"/>
    <xf numFmtId="4" fontId="33" fillId="0" borderId="2">
      <alignment horizontal="right" vertical="top" shrinkToFit="1"/>
    </xf>
    <xf numFmtId="49" fontId="31" fillId="0" borderId="2">
      <alignment vertical="top" wrapText="1"/>
    </xf>
    <xf numFmtId="4" fontId="31" fillId="0" borderId="2">
      <alignment horizontal="right" vertical="top" shrinkToFit="1"/>
    </xf>
    <xf numFmtId="0" fontId="31" fillId="4" borderId="5">
      <alignment shrinkToFit="1"/>
    </xf>
    <xf numFmtId="0" fontId="31" fillId="4" borderId="3">
      <alignment horizontal="center"/>
    </xf>
    <xf numFmtId="0" fontId="31" fillId="4" borderId="4"/>
    <xf numFmtId="0" fontId="31" fillId="0" borderId="1">
      <alignment horizontal="right"/>
    </xf>
    <xf numFmtId="0" fontId="22" fillId="0" borderId="1" applyNumberFormat="0" applyFill="0" applyBorder="0" applyAlignment="0" applyProtection="0"/>
    <xf numFmtId="0" fontId="23" fillId="12" borderId="1" applyNumberFormat="0" applyBorder="0" applyAlignment="0" applyProtection="0"/>
    <xf numFmtId="0" fontId="30" fillId="0" borderId="1"/>
    <xf numFmtId="0" fontId="24" fillId="6" borderId="1" applyNumberFormat="0" applyBorder="0" applyAlignment="0" applyProtection="0"/>
    <xf numFmtId="0" fontId="25" fillId="0" borderId="1" applyNumberFormat="0" applyFill="0" applyBorder="0" applyAlignment="0" applyProtection="0"/>
    <xf numFmtId="0" fontId="10" fillId="18" borderId="17" applyNumberFormat="0" applyFont="0" applyAlignment="0" applyProtection="0"/>
    <xf numFmtId="0" fontId="26" fillId="0" borderId="18" applyNumberFormat="0" applyFill="0" applyAlignment="0" applyProtection="0"/>
    <xf numFmtId="0" fontId="27" fillId="0" borderId="1" applyNumberFormat="0" applyFill="0" applyBorder="0" applyAlignment="0" applyProtection="0"/>
    <xf numFmtId="0" fontId="28" fillId="7" borderId="1" applyNumberFormat="0" applyBorder="0" applyAlignment="0" applyProtection="0"/>
  </cellStyleXfs>
  <cellXfs count="41">
    <xf numFmtId="0" fontId="0" fillId="0" borderId="0" xfId="0"/>
    <xf numFmtId="0" fontId="5" fillId="5" borderId="6" xfId="0" applyNumberFormat="1" applyFont="1" applyFill="1" applyBorder="1" applyAlignment="1">
      <alignment horizontal="center" vertical="center" wrapText="1"/>
    </xf>
    <xf numFmtId="0" fontId="6" fillId="5" borderId="6" xfId="0" applyFont="1" applyFill="1" applyBorder="1" applyAlignment="1">
      <alignment horizontal="left" vertical="center" wrapText="1"/>
    </xf>
    <xf numFmtId="0" fontId="7" fillId="5" borderId="6" xfId="0" applyFont="1" applyFill="1" applyBorder="1" applyAlignment="1">
      <alignment horizontal="left" vertical="center" wrapText="1"/>
    </xf>
    <xf numFmtId="0" fontId="0" fillId="0" borderId="0" xfId="0" applyAlignment="1">
      <alignment horizontal="center"/>
    </xf>
    <xf numFmtId="0" fontId="8" fillId="0" borderId="0" xfId="0" applyFont="1"/>
    <xf numFmtId="0" fontId="8" fillId="0" borderId="1" xfId="0" applyFont="1" applyBorder="1"/>
    <xf numFmtId="0" fontId="6" fillId="5" borderId="8" xfId="0" applyFont="1" applyFill="1" applyBorder="1" applyAlignment="1">
      <alignment horizontal="left" vertical="center" wrapText="1"/>
    </xf>
    <xf numFmtId="0" fontId="10" fillId="0" borderId="0" xfId="0" applyFont="1" applyFill="1"/>
    <xf numFmtId="4" fontId="6" fillId="0" borderId="6" xfId="6" applyFont="1" applyFill="1" applyBorder="1" applyAlignment="1" applyProtection="1">
      <alignment horizontal="center" vertical="top" shrinkToFit="1"/>
    </xf>
    <xf numFmtId="4" fontId="5" fillId="0" borderId="6" xfId="0" applyNumberFormat="1" applyFont="1" applyBorder="1" applyAlignment="1">
      <alignment horizontal="center" vertical="top"/>
    </xf>
    <xf numFmtId="4" fontId="11" fillId="0" borderId="6" xfId="0" applyNumberFormat="1" applyFont="1" applyBorder="1" applyAlignment="1">
      <alignment horizontal="center" vertical="top"/>
    </xf>
    <xf numFmtId="0" fontId="12" fillId="0" borderId="6" xfId="0" applyFont="1" applyBorder="1" applyAlignment="1">
      <alignment horizontal="center"/>
    </xf>
    <xf numFmtId="0" fontId="0" fillId="0" borderId="0" xfId="0" applyAlignment="1">
      <alignment vertical="top"/>
    </xf>
    <xf numFmtId="0" fontId="5" fillId="0" borderId="6" xfId="0" applyFont="1" applyFill="1" applyBorder="1" applyAlignment="1">
      <alignment horizontal="center" vertical="center" wrapText="1"/>
    </xf>
    <xf numFmtId="0" fontId="9" fillId="0" borderId="1" xfId="0" applyFont="1" applyBorder="1" applyAlignment="1">
      <alignment horizontal="center" vertical="top" wrapText="1"/>
    </xf>
    <xf numFmtId="0" fontId="11" fillId="0" borderId="1" xfId="0" applyFont="1" applyBorder="1" applyAlignment="1">
      <alignment horizontal="right" wrapText="1"/>
    </xf>
    <xf numFmtId="0" fontId="6" fillId="0" borderId="9" xfId="4" applyNumberFormat="1" applyFont="1" applyBorder="1" applyAlignment="1" applyProtection="1">
      <alignment horizontal="center" vertical="top" wrapText="1"/>
    </xf>
    <xf numFmtId="4" fontId="5" fillId="0" borderId="7" xfId="0" applyNumberFormat="1" applyFont="1" applyBorder="1" applyAlignment="1">
      <alignment horizontal="center" vertical="top"/>
    </xf>
    <xf numFmtId="0" fontId="7" fillId="0" borderId="2" xfId="4" applyNumberFormat="1" applyFont="1" applyAlignment="1" applyProtection="1">
      <alignment horizontal="center" vertical="top" wrapText="1"/>
    </xf>
    <xf numFmtId="4" fontId="11" fillId="0" borderId="7" xfId="0" applyNumberFormat="1" applyFont="1" applyBorder="1" applyAlignment="1">
      <alignment horizontal="center" vertical="top"/>
    </xf>
    <xf numFmtId="0" fontId="6" fillId="0" borderId="2" xfId="4" applyNumberFormat="1" applyFont="1" applyAlignment="1" applyProtection="1">
      <alignment horizontal="center" vertical="top" wrapText="1"/>
    </xf>
    <xf numFmtId="4" fontId="11" fillId="0" borderId="6" xfId="0" applyNumberFormat="1" applyFont="1" applyFill="1" applyBorder="1" applyAlignment="1">
      <alignment horizontal="center" vertical="top"/>
    </xf>
    <xf numFmtId="4" fontId="5" fillId="0" borderId="6" xfId="0" applyNumberFormat="1" applyFont="1" applyFill="1" applyBorder="1" applyAlignment="1">
      <alignment horizontal="center" vertical="top"/>
    </xf>
    <xf numFmtId="4" fontId="0" fillId="0" borderId="0" xfId="0" applyNumberFormat="1"/>
    <xf numFmtId="164" fontId="5" fillId="0" borderId="6" xfId="30" applyNumberFormat="1" applyFont="1" applyFill="1" applyBorder="1" applyAlignment="1">
      <alignment horizontal="center" vertical="top"/>
    </xf>
    <xf numFmtId="164" fontId="11" fillId="0" borderId="6" xfId="30" applyNumberFormat="1" applyFont="1" applyFill="1" applyBorder="1" applyAlignment="1">
      <alignment horizontal="center" vertical="top"/>
    </xf>
    <xf numFmtId="0" fontId="8" fillId="0" borderId="6" xfId="0" applyFont="1" applyFill="1" applyBorder="1" applyAlignment="1">
      <alignment vertical="top"/>
    </xf>
    <xf numFmtId="0" fontId="11" fillId="0" borderId="6" xfId="0" applyFont="1" applyFill="1" applyBorder="1" applyAlignment="1">
      <alignment vertical="top" wrapText="1"/>
    </xf>
    <xf numFmtId="0" fontId="7" fillId="0" borderId="6" xfId="0" applyFont="1" applyFill="1" applyBorder="1" applyAlignment="1">
      <alignment vertical="top" wrapText="1"/>
    </xf>
    <xf numFmtId="0" fontId="0" fillId="0" borderId="6" xfId="0" applyFill="1" applyBorder="1" applyAlignment="1">
      <alignment vertical="top"/>
    </xf>
    <xf numFmtId="0" fontId="11" fillId="0" borderId="6" xfId="45" applyFont="1" applyFill="1" applyBorder="1" applyAlignment="1">
      <alignment vertical="top" wrapText="1"/>
    </xf>
    <xf numFmtId="0" fontId="11" fillId="0" borderId="6" xfId="46" applyFont="1" applyFill="1" applyBorder="1" applyAlignment="1">
      <alignment vertical="top" wrapText="1"/>
    </xf>
    <xf numFmtId="0" fontId="11" fillId="0" borderId="6" xfId="82" applyFont="1" applyFill="1" applyBorder="1" applyAlignment="1">
      <alignment vertical="top" wrapText="1"/>
    </xf>
    <xf numFmtId="0" fontId="9" fillId="0" borderId="1" xfId="0" applyFont="1" applyBorder="1" applyAlignment="1">
      <alignment horizontal="center" vertical="top" wrapText="1"/>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top" wrapText="1"/>
    </xf>
    <xf numFmtId="0" fontId="5" fillId="0" borderId="6" xfId="0" applyNumberFormat="1"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0" fontId="5" fillId="0" borderId="6" xfId="0" applyFont="1" applyFill="1" applyBorder="1" applyAlignment="1">
      <alignment horizontal="center" vertical="center"/>
    </xf>
    <xf numFmtId="0" fontId="5" fillId="5" borderId="6" xfId="0" applyFont="1" applyFill="1" applyBorder="1" applyAlignment="1">
      <alignment horizontal="center" vertical="center" wrapText="1"/>
    </xf>
  </cellXfs>
  <cellStyles count="99">
    <cellStyle name="br" xfId="15"/>
    <cellStyle name="br 2" xfId="34"/>
    <cellStyle name="col" xfId="14"/>
    <cellStyle name="col 2" xfId="33"/>
    <cellStyle name="Normal" xfId="62"/>
    <cellStyle name="style0" xfId="16"/>
    <cellStyle name="style0 2" xfId="59"/>
    <cellStyle name="td" xfId="17"/>
    <cellStyle name="td 2" xfId="75"/>
    <cellStyle name="tr" xfId="13"/>
    <cellStyle name="tr 2" xfId="32"/>
    <cellStyle name="xl21" xfId="18"/>
    <cellStyle name="xl21 2" xfId="49"/>
    <cellStyle name="xl22" xfId="1"/>
    <cellStyle name="xl22 2" xfId="64"/>
    <cellStyle name="xl23" xfId="2"/>
    <cellStyle name="xl23 2" xfId="89"/>
    <cellStyle name="xl24" xfId="19"/>
    <cellStyle name="xl24 2" xfId="88"/>
    <cellStyle name="xl25" xfId="3"/>
    <cellStyle name="xl25 2" xfId="61"/>
    <cellStyle name="xl26" xfId="20"/>
    <cellStyle name="xl26 2" xfId="76"/>
    <cellStyle name="xl27" xfId="21"/>
    <cellStyle name="xl27 2" xfId="60"/>
    <cellStyle name="xl28" xfId="8"/>
    <cellStyle name="xl28 2" xfId="54"/>
    <cellStyle name="xl29" xfId="9"/>
    <cellStyle name="xl29 2" xfId="55"/>
    <cellStyle name="xl30" xfId="10"/>
    <cellStyle name="xl30 2" xfId="56"/>
    <cellStyle name="xl31" xfId="11"/>
    <cellStyle name="xl31 2" xfId="57"/>
    <cellStyle name="xl32" xfId="12"/>
    <cellStyle name="xl32 2" xfId="58"/>
    <cellStyle name="xl33" xfId="4"/>
    <cellStyle name="xl33 2" xfId="50"/>
    <cellStyle name="xl34" xfId="5"/>
    <cellStyle name="xl34 2" xfId="51"/>
    <cellStyle name="xl35" xfId="6"/>
    <cellStyle name="xl35 2" xfId="72"/>
    <cellStyle name="xl36" xfId="7"/>
    <cellStyle name="xl36 2" xfId="74"/>
    <cellStyle name="xl37" xfId="22"/>
    <cellStyle name="xl37 2" xfId="77"/>
    <cellStyle name="xl38" xfId="23"/>
    <cellStyle name="xl38 2" xfId="78"/>
    <cellStyle name="xl39" xfId="24"/>
    <cellStyle name="xl39 2" xfId="83"/>
    <cellStyle name="xl40" xfId="25"/>
    <cellStyle name="xl40 2" xfId="84"/>
    <cellStyle name="xl41" xfId="26"/>
    <cellStyle name="xl41 2" xfId="85"/>
    <cellStyle name="xl42" xfId="27"/>
    <cellStyle name="xl42 2" xfId="86"/>
    <cellStyle name="xl43" xfId="28"/>
    <cellStyle name="xl43 2" xfId="87"/>
    <cellStyle name="Акцент1 2" xfId="52"/>
    <cellStyle name="Акцент2 2" xfId="53"/>
    <cellStyle name="Акцент3 2" xfId="79"/>
    <cellStyle name="Акцент4 2" xfId="65"/>
    <cellStyle name="Акцент5 2" xfId="80"/>
    <cellStyle name="Акцент6 2" xfId="81"/>
    <cellStyle name="Ввод  2" xfId="66"/>
    <cellStyle name="Вывод 2" xfId="63"/>
    <cellStyle name="Вычисление 2" xfId="71"/>
    <cellStyle name="Заголовок 1 2" xfId="67"/>
    <cellStyle name="Заголовок 2 2" xfId="68"/>
    <cellStyle name="Заголовок 3 2" xfId="48"/>
    <cellStyle name="Заголовок 4 2" xfId="70"/>
    <cellStyle name="Итог 2" xfId="47"/>
    <cellStyle name="Контрольная ячейка 2" xfId="69"/>
    <cellStyle name="Название 2" xfId="90"/>
    <cellStyle name="Нейтральный 2" xfId="91"/>
    <cellStyle name="Обычный" xfId="0" builtinId="0"/>
    <cellStyle name="Обычный 10" xfId="41"/>
    <cellStyle name="Обычный 11" xfId="42"/>
    <cellStyle name="Обычный 12" xfId="43"/>
    <cellStyle name="Обычный 13" xfId="44"/>
    <cellStyle name="Обычный 14" xfId="45"/>
    <cellStyle name="Обычный 15" xfId="46"/>
    <cellStyle name="Обычный 16" xfId="82"/>
    <cellStyle name="Обычный 2" xfId="29"/>
    <cellStyle name="Обычный 2 2" xfId="92"/>
    <cellStyle name="Обычный 3" xfId="31"/>
    <cellStyle name="Обычный 4" xfId="35"/>
    <cellStyle name="Обычный 5" xfId="36"/>
    <cellStyle name="Обычный 6" xfId="37"/>
    <cellStyle name="Обычный 7" xfId="38"/>
    <cellStyle name="Обычный 8" xfId="39"/>
    <cellStyle name="Обычный 9" xfId="40"/>
    <cellStyle name="Плохой 2" xfId="93"/>
    <cellStyle name="Пояснение 2" xfId="94"/>
    <cellStyle name="Примечание 2" xfId="95"/>
    <cellStyle name="Процентный" xfId="30" builtinId="5"/>
    <cellStyle name="Процентный 2" xfId="73"/>
    <cellStyle name="Связанная ячейка 2" xfId="96"/>
    <cellStyle name="Текст предупреждения 2" xfId="97"/>
    <cellStyle name="Хороший 2" xfId="98"/>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1"/>
  <sheetViews>
    <sheetView tabSelected="1" topLeftCell="A98" workbookViewId="0">
      <selection activeCell="I32" sqref="I32"/>
    </sheetView>
  </sheetViews>
  <sheetFormatPr defaultRowHeight="15" x14ac:dyDescent="0.25"/>
  <cols>
    <col min="1" max="1" width="36.85546875" customWidth="1"/>
    <col min="2" max="2" width="20.140625" style="4" customWidth="1"/>
    <col min="3" max="3" width="18.7109375" customWidth="1"/>
    <col min="4" max="4" width="18" customWidth="1"/>
    <col min="5" max="5" width="16.7109375" customWidth="1"/>
    <col min="8" max="8" width="16.140625" customWidth="1"/>
    <col min="9" max="9" width="64.7109375" style="13" customWidth="1"/>
  </cols>
  <sheetData>
    <row r="1" spans="1:9" ht="33" customHeight="1" x14ac:dyDescent="0.25">
      <c r="A1" s="34" t="s">
        <v>143</v>
      </c>
      <c r="B1" s="34"/>
      <c r="C1" s="34"/>
      <c r="D1" s="34"/>
      <c r="E1" s="34"/>
      <c r="F1" s="34"/>
      <c r="G1" s="34"/>
      <c r="H1" s="34"/>
      <c r="I1" s="34"/>
    </row>
    <row r="2" spans="1:9" ht="13.5" customHeight="1" x14ac:dyDescent="0.25">
      <c r="A2" s="15"/>
      <c r="B2" s="15"/>
      <c r="C2" s="15"/>
      <c r="D2" s="15"/>
      <c r="E2" s="15"/>
      <c r="F2" s="15"/>
      <c r="G2" s="15"/>
      <c r="H2" s="15"/>
      <c r="I2" s="16" t="s">
        <v>142</v>
      </c>
    </row>
    <row r="3" spans="1:9" s="8" customFormat="1" ht="18.75" customHeight="1" x14ac:dyDescent="0.2">
      <c r="A3" s="37" t="s">
        <v>67</v>
      </c>
      <c r="B3" s="38" t="s">
        <v>133</v>
      </c>
      <c r="C3" s="39" t="s">
        <v>134</v>
      </c>
      <c r="D3" s="39"/>
      <c r="E3" s="40" t="s">
        <v>145</v>
      </c>
      <c r="F3" s="35" t="s">
        <v>135</v>
      </c>
      <c r="G3" s="35"/>
      <c r="H3" s="35" t="s">
        <v>136</v>
      </c>
      <c r="I3" s="36" t="s">
        <v>137</v>
      </c>
    </row>
    <row r="4" spans="1:9" s="8" customFormat="1" ht="107.25" customHeight="1" x14ac:dyDescent="0.2">
      <c r="A4" s="37"/>
      <c r="B4" s="38"/>
      <c r="C4" s="1" t="s">
        <v>68</v>
      </c>
      <c r="D4" s="1" t="s">
        <v>144</v>
      </c>
      <c r="E4" s="40"/>
      <c r="F4" s="14" t="s">
        <v>138</v>
      </c>
      <c r="G4" s="14" t="s">
        <v>139</v>
      </c>
      <c r="H4" s="35"/>
      <c r="I4" s="36"/>
    </row>
    <row r="5" spans="1:9" s="6" customFormat="1" x14ac:dyDescent="0.25">
      <c r="A5" s="7" t="s">
        <v>132</v>
      </c>
      <c r="B5" s="17" t="s">
        <v>1</v>
      </c>
      <c r="C5" s="18">
        <v>2262638364.7600002</v>
      </c>
      <c r="D5" s="10">
        <v>1651795744.0799999</v>
      </c>
      <c r="E5" s="23">
        <v>1361643706.6900001</v>
      </c>
      <c r="F5" s="25">
        <f>E5/C5</f>
        <v>0.6017946693988947</v>
      </c>
      <c r="G5" s="25">
        <f>E5/D5</f>
        <v>0.82434145478949294</v>
      </c>
      <c r="H5" s="23">
        <f>E5-C5</f>
        <v>-900994658.07000017</v>
      </c>
      <c r="I5" s="27"/>
    </row>
    <row r="6" spans="1:9" ht="38.25" x14ac:dyDescent="0.25">
      <c r="A6" s="3" t="s">
        <v>69</v>
      </c>
      <c r="B6" s="19" t="s">
        <v>2</v>
      </c>
      <c r="C6" s="20">
        <v>1914425.39</v>
      </c>
      <c r="D6" s="11">
        <v>1914425.39</v>
      </c>
      <c r="E6" s="22">
        <v>1659209.68</v>
      </c>
      <c r="F6" s="26">
        <f t="shared" ref="F6:F68" si="0">E6/C6</f>
        <v>0.86668808754150506</v>
      </c>
      <c r="G6" s="26">
        <f t="shared" ref="G6:G68" si="1">E6/D6</f>
        <v>0.86668808754150506</v>
      </c>
      <c r="H6" s="22">
        <f t="shared" ref="H6:H68" si="2">E6-C6</f>
        <v>-255215.70999999996</v>
      </c>
      <c r="I6" s="29" t="s">
        <v>160</v>
      </c>
    </row>
    <row r="7" spans="1:9" ht="63.75" x14ac:dyDescent="0.25">
      <c r="A7" s="3" t="s">
        <v>70</v>
      </c>
      <c r="B7" s="19" t="s">
        <v>3</v>
      </c>
      <c r="C7" s="20">
        <v>148440234.53999999</v>
      </c>
      <c r="D7" s="11">
        <v>150819682.34</v>
      </c>
      <c r="E7" s="22">
        <v>143667874.18000001</v>
      </c>
      <c r="F7" s="26">
        <f t="shared" si="0"/>
        <v>0.96784995405868901</v>
      </c>
      <c r="G7" s="26">
        <f t="shared" si="1"/>
        <v>0.95258040562718249</v>
      </c>
      <c r="H7" s="22">
        <f t="shared" si="2"/>
        <v>-4772360.3599999845</v>
      </c>
      <c r="I7" s="28"/>
    </row>
    <row r="8" spans="1:9" ht="63.75" x14ac:dyDescent="0.25">
      <c r="A8" s="3" t="s">
        <v>71</v>
      </c>
      <c r="B8" s="19" t="s">
        <v>4</v>
      </c>
      <c r="C8" s="20">
        <v>179352540.84999999</v>
      </c>
      <c r="D8" s="11">
        <v>176782772.41999999</v>
      </c>
      <c r="E8" s="22">
        <v>173561443.41</v>
      </c>
      <c r="F8" s="26">
        <f t="shared" si="0"/>
        <v>0.96771109339987926</v>
      </c>
      <c r="G8" s="26">
        <f t="shared" si="1"/>
        <v>0.98177803772447481</v>
      </c>
      <c r="H8" s="22">
        <f t="shared" si="2"/>
        <v>-5791097.4399999976</v>
      </c>
      <c r="I8" s="28"/>
    </row>
    <row r="9" spans="1:9" x14ac:dyDescent="0.25">
      <c r="A9" s="3" t="s">
        <v>72</v>
      </c>
      <c r="B9" s="19" t="s">
        <v>5</v>
      </c>
      <c r="C9" s="20">
        <v>73874141.180000007</v>
      </c>
      <c r="D9" s="11">
        <v>73981624.430000007</v>
      </c>
      <c r="E9" s="22">
        <v>71476356.849999994</v>
      </c>
      <c r="F9" s="26">
        <f t="shared" si="0"/>
        <v>0.96754230517336737</v>
      </c>
      <c r="G9" s="26">
        <f t="shared" si="1"/>
        <v>0.96613662379946186</v>
      </c>
      <c r="H9" s="22">
        <f t="shared" si="2"/>
        <v>-2397784.3300000131</v>
      </c>
      <c r="I9" s="29"/>
    </row>
    <row r="10" spans="1:9" ht="51" x14ac:dyDescent="0.25">
      <c r="A10" s="3" t="s">
        <v>73</v>
      </c>
      <c r="B10" s="19" t="s">
        <v>6</v>
      </c>
      <c r="C10" s="20">
        <v>90397537.689999998</v>
      </c>
      <c r="D10" s="11">
        <v>93263433.230000004</v>
      </c>
      <c r="E10" s="22">
        <v>92701692.680000007</v>
      </c>
      <c r="F10" s="26">
        <f t="shared" si="0"/>
        <v>1.0254891344264447</v>
      </c>
      <c r="G10" s="26">
        <f t="shared" si="1"/>
        <v>0.9939768403269621</v>
      </c>
      <c r="H10" s="22">
        <f t="shared" si="2"/>
        <v>2304154.9900000095</v>
      </c>
      <c r="I10" s="30"/>
    </row>
    <row r="11" spans="1:9" ht="25.5" x14ac:dyDescent="0.25">
      <c r="A11" s="3" t="s">
        <v>74</v>
      </c>
      <c r="B11" s="19" t="s">
        <v>7</v>
      </c>
      <c r="C11" s="20">
        <v>139640004.37</v>
      </c>
      <c r="D11" s="11">
        <v>135021610.80000001</v>
      </c>
      <c r="E11" s="22">
        <v>134908296.83000001</v>
      </c>
      <c r="F11" s="26">
        <f t="shared" si="0"/>
        <v>0.96611495709021522</v>
      </c>
      <c r="G11" s="26">
        <f t="shared" si="1"/>
        <v>0.99916077160294103</v>
      </c>
      <c r="H11" s="22">
        <f t="shared" si="2"/>
        <v>-4731707.5399999917</v>
      </c>
      <c r="I11" s="29"/>
    </row>
    <row r="12" spans="1:9" ht="38.25" x14ac:dyDescent="0.25">
      <c r="A12" s="3" t="s">
        <v>75</v>
      </c>
      <c r="B12" s="19" t="s">
        <v>8</v>
      </c>
      <c r="C12" s="20">
        <v>948718500</v>
      </c>
      <c r="D12" s="11">
        <v>273914154.88</v>
      </c>
      <c r="E12" s="22">
        <v>0</v>
      </c>
      <c r="F12" s="26">
        <f t="shared" si="0"/>
        <v>0</v>
      </c>
      <c r="G12" s="26">
        <f t="shared" si="1"/>
        <v>0</v>
      </c>
      <c r="H12" s="22">
        <f t="shared" si="2"/>
        <v>-948718500</v>
      </c>
      <c r="I12" s="28" t="s">
        <v>172</v>
      </c>
    </row>
    <row r="13" spans="1:9" ht="114.75" x14ac:dyDescent="0.25">
      <c r="A13" s="3" t="s">
        <v>76</v>
      </c>
      <c r="B13" s="19" t="s">
        <v>9</v>
      </c>
      <c r="C13" s="20">
        <v>680300980.74000001</v>
      </c>
      <c r="D13" s="11">
        <v>746098040.59000003</v>
      </c>
      <c r="E13" s="22">
        <v>743668833.05999994</v>
      </c>
      <c r="F13" s="26">
        <f t="shared" si="0"/>
        <v>1.0931467896034359</v>
      </c>
      <c r="G13" s="26">
        <f t="shared" si="1"/>
        <v>0.99674411753168646</v>
      </c>
      <c r="H13" s="22">
        <f t="shared" si="2"/>
        <v>63367852.319999933</v>
      </c>
      <c r="I13" s="28" t="s">
        <v>158</v>
      </c>
    </row>
    <row r="14" spans="1:9" s="5" customFormat="1" x14ac:dyDescent="0.25">
      <c r="A14" s="2" t="s">
        <v>77</v>
      </c>
      <c r="B14" s="21" t="s">
        <v>10</v>
      </c>
      <c r="C14" s="18">
        <v>11203400</v>
      </c>
      <c r="D14" s="10">
        <v>13476500</v>
      </c>
      <c r="E14" s="23">
        <v>13476500</v>
      </c>
      <c r="F14" s="25">
        <f t="shared" si="0"/>
        <v>1.202893764392952</v>
      </c>
      <c r="G14" s="25">
        <f t="shared" si="1"/>
        <v>1</v>
      </c>
      <c r="H14" s="23">
        <f t="shared" si="2"/>
        <v>2273100</v>
      </c>
      <c r="I14" s="27"/>
    </row>
    <row r="15" spans="1:9" ht="51" x14ac:dyDescent="0.25">
      <c r="A15" s="3" t="s">
        <v>78</v>
      </c>
      <c r="B15" s="19" t="s">
        <v>11</v>
      </c>
      <c r="C15" s="20">
        <v>11203400</v>
      </c>
      <c r="D15" s="11">
        <v>13476500</v>
      </c>
      <c r="E15" s="22">
        <v>13476500</v>
      </c>
      <c r="F15" s="26">
        <f t="shared" si="0"/>
        <v>1.202893764392952</v>
      </c>
      <c r="G15" s="26">
        <f t="shared" si="1"/>
        <v>1</v>
      </c>
      <c r="H15" s="22">
        <f t="shared" si="2"/>
        <v>2273100</v>
      </c>
      <c r="I15" s="28" t="s">
        <v>154</v>
      </c>
    </row>
    <row r="16" spans="1:9" s="5" customFormat="1" ht="38.25" x14ac:dyDescent="0.25">
      <c r="A16" s="2" t="s">
        <v>79</v>
      </c>
      <c r="B16" s="21" t="s">
        <v>12</v>
      </c>
      <c r="C16" s="18">
        <v>326666136.92000002</v>
      </c>
      <c r="D16" s="10">
        <v>367312807.94</v>
      </c>
      <c r="E16" s="23">
        <f>E17+E18+E19</f>
        <v>366512474.70999998</v>
      </c>
      <c r="F16" s="25">
        <f t="shared" si="0"/>
        <v>1.1219787828811845</v>
      </c>
      <c r="G16" s="25">
        <f t="shared" si="1"/>
        <v>0.99782111265194229</v>
      </c>
      <c r="H16" s="23">
        <f t="shared" si="2"/>
        <v>39846337.789999962</v>
      </c>
      <c r="I16" s="27"/>
    </row>
    <row r="17" spans="1:9" ht="63.75" x14ac:dyDescent="0.25">
      <c r="A17" s="3" t="s">
        <v>80</v>
      </c>
      <c r="B17" s="19" t="s">
        <v>13</v>
      </c>
      <c r="C17" s="20">
        <v>82053200</v>
      </c>
      <c r="D17" s="11">
        <v>70773110</v>
      </c>
      <c r="E17" s="22">
        <v>70259753.819999993</v>
      </c>
      <c r="F17" s="26">
        <f t="shared" si="0"/>
        <v>0.85627073435283441</v>
      </c>
      <c r="G17" s="26">
        <f t="shared" si="1"/>
        <v>0.99274645158309405</v>
      </c>
      <c r="H17" s="22">
        <f t="shared" si="2"/>
        <v>-11793446.180000007</v>
      </c>
      <c r="I17" s="29" t="s">
        <v>165</v>
      </c>
    </row>
    <row r="18" spans="1:9" ht="63.75" x14ac:dyDescent="0.25">
      <c r="A18" s="3" t="s">
        <v>81</v>
      </c>
      <c r="B18" s="19" t="s">
        <v>14</v>
      </c>
      <c r="C18" s="20">
        <v>134338152.12</v>
      </c>
      <c r="D18" s="11">
        <v>180285555.96000001</v>
      </c>
      <c r="E18" s="22">
        <v>179678947.18000001</v>
      </c>
      <c r="F18" s="26">
        <f t="shared" si="0"/>
        <v>1.337512421783936</v>
      </c>
      <c r="G18" s="26">
        <f t="shared" si="1"/>
        <v>0.99663528907365939</v>
      </c>
      <c r="H18" s="22">
        <f t="shared" si="2"/>
        <v>45340795.060000002</v>
      </c>
      <c r="I18" s="29" t="s">
        <v>163</v>
      </c>
    </row>
    <row r="19" spans="1:9" ht="38.25" x14ac:dyDescent="0.25">
      <c r="A19" s="3" t="s">
        <v>82</v>
      </c>
      <c r="B19" s="19" t="s">
        <v>15</v>
      </c>
      <c r="C19" s="20">
        <v>110274784.8</v>
      </c>
      <c r="D19" s="11">
        <v>116254141.98</v>
      </c>
      <c r="E19" s="22">
        <v>116573773.70999999</v>
      </c>
      <c r="F19" s="26">
        <f t="shared" si="0"/>
        <v>1.0571208451816447</v>
      </c>
      <c r="G19" s="26">
        <f t="shared" si="1"/>
        <v>1.0027494222963254</v>
      </c>
      <c r="H19" s="22">
        <f t="shared" si="2"/>
        <v>6298988.9099999964</v>
      </c>
      <c r="I19" s="29" t="s">
        <v>147</v>
      </c>
    </row>
    <row r="20" spans="1:9" s="5" customFormat="1" x14ac:dyDescent="0.25">
      <c r="A20" s="2" t="s">
        <v>83</v>
      </c>
      <c r="B20" s="21" t="s">
        <v>16</v>
      </c>
      <c r="C20" s="18">
        <v>4291401894.4099998</v>
      </c>
      <c r="D20" s="10">
        <v>4615672132.6499996</v>
      </c>
      <c r="E20" s="23">
        <f>SUM(E21:E27)</f>
        <v>4276471494.7399998</v>
      </c>
      <c r="F20" s="25">
        <f t="shared" si="0"/>
        <v>0.99652085727756035</v>
      </c>
      <c r="G20" s="25">
        <f t="shared" si="1"/>
        <v>0.92651110647340229</v>
      </c>
      <c r="H20" s="23">
        <f t="shared" si="2"/>
        <v>-14930399.670000076</v>
      </c>
      <c r="I20" s="27"/>
    </row>
    <row r="21" spans="1:9" x14ac:dyDescent="0.25">
      <c r="A21" s="3" t="s">
        <v>84</v>
      </c>
      <c r="B21" s="19" t="s">
        <v>17</v>
      </c>
      <c r="C21" s="20">
        <v>208434955.84999999</v>
      </c>
      <c r="D21" s="11">
        <v>209974170.24000001</v>
      </c>
      <c r="E21" s="22">
        <v>208465010.56999999</v>
      </c>
      <c r="F21" s="26">
        <f t="shared" si="0"/>
        <v>1.0001441923207046</v>
      </c>
      <c r="G21" s="26">
        <f t="shared" si="1"/>
        <v>0.99281264134405178</v>
      </c>
      <c r="H21" s="22">
        <f t="shared" si="2"/>
        <v>30054.719999998808</v>
      </c>
      <c r="I21" s="30"/>
    </row>
    <row r="22" spans="1:9" ht="51" x14ac:dyDescent="0.25">
      <c r="A22" s="3" t="s">
        <v>85</v>
      </c>
      <c r="B22" s="19" t="s">
        <v>18</v>
      </c>
      <c r="C22" s="20">
        <v>560220658.34000003</v>
      </c>
      <c r="D22" s="11">
        <v>558499783.08000004</v>
      </c>
      <c r="E22" s="11">
        <v>630046882.23000002</v>
      </c>
      <c r="F22" s="26">
        <f t="shared" si="0"/>
        <v>1.1246405730500966</v>
      </c>
      <c r="G22" s="26">
        <f t="shared" si="1"/>
        <v>1.1281058673925242</v>
      </c>
      <c r="H22" s="22">
        <f t="shared" si="2"/>
        <v>69826223.889999986</v>
      </c>
      <c r="I22" s="28" t="s">
        <v>164</v>
      </c>
    </row>
    <row r="23" spans="1:9" ht="63.75" x14ac:dyDescent="0.25">
      <c r="A23" s="3" t="s">
        <v>86</v>
      </c>
      <c r="B23" s="19" t="s">
        <v>19</v>
      </c>
      <c r="C23" s="20">
        <v>17332766.210000001</v>
      </c>
      <c r="D23" s="11">
        <v>55234020.210000001</v>
      </c>
      <c r="E23" s="22">
        <v>43941455.170000002</v>
      </c>
      <c r="F23" s="26">
        <f t="shared" si="0"/>
        <v>2.535166899363607</v>
      </c>
      <c r="G23" s="26">
        <f t="shared" si="1"/>
        <v>0.79555055023940657</v>
      </c>
      <c r="H23" s="22">
        <f t="shared" si="2"/>
        <v>26608688.960000001</v>
      </c>
      <c r="I23" s="28" t="s">
        <v>151</v>
      </c>
    </row>
    <row r="24" spans="1:9" x14ac:dyDescent="0.25">
      <c r="A24" s="3" t="s">
        <v>87</v>
      </c>
      <c r="B24" s="19" t="s">
        <v>20</v>
      </c>
      <c r="C24" s="20">
        <v>179993440.16999999</v>
      </c>
      <c r="D24" s="11">
        <v>180567640.16999999</v>
      </c>
      <c r="E24" s="22">
        <v>180216554.63999999</v>
      </c>
      <c r="F24" s="26">
        <f t="shared" si="0"/>
        <v>1.0012395700076029</v>
      </c>
      <c r="G24" s="26">
        <f t="shared" si="1"/>
        <v>0.99805565643063476</v>
      </c>
      <c r="H24" s="22">
        <f t="shared" si="2"/>
        <v>223114.46999999881</v>
      </c>
      <c r="I24" s="30"/>
    </row>
    <row r="25" spans="1:9" ht="63.75" x14ac:dyDescent="0.25">
      <c r="A25" s="3" t="s">
        <v>88</v>
      </c>
      <c r="B25" s="19" t="s">
        <v>21</v>
      </c>
      <c r="C25" s="20">
        <v>318255387.57999998</v>
      </c>
      <c r="D25" s="11">
        <v>308156767.54000002</v>
      </c>
      <c r="E25" s="22">
        <v>288945196.37</v>
      </c>
      <c r="F25" s="26">
        <f t="shared" si="0"/>
        <v>0.90790355056398764</v>
      </c>
      <c r="G25" s="26">
        <f t="shared" si="1"/>
        <v>0.93765650086686392</v>
      </c>
      <c r="H25" s="22">
        <f t="shared" si="2"/>
        <v>-29310191.209999979</v>
      </c>
      <c r="I25" s="28" t="s">
        <v>173</v>
      </c>
    </row>
    <row r="26" spans="1:9" ht="89.25" x14ac:dyDescent="0.25">
      <c r="A26" s="3" t="s">
        <v>89</v>
      </c>
      <c r="B26" s="19" t="s">
        <v>22</v>
      </c>
      <c r="C26" s="20">
        <v>2466126169.1500001</v>
      </c>
      <c r="D26" s="11">
        <v>3124893849.3699999</v>
      </c>
      <c r="E26" s="22">
        <v>2813189433.29</v>
      </c>
      <c r="F26" s="26">
        <f t="shared" si="0"/>
        <v>1.1407321606175658</v>
      </c>
      <c r="G26" s="26">
        <f t="shared" si="1"/>
        <v>0.90025119856700364</v>
      </c>
      <c r="H26" s="22">
        <f t="shared" si="2"/>
        <v>347063264.13999987</v>
      </c>
      <c r="I26" s="28" t="s">
        <v>174</v>
      </c>
    </row>
    <row r="27" spans="1:9" ht="153" x14ac:dyDescent="0.25">
      <c r="A27" s="3" t="s">
        <v>90</v>
      </c>
      <c r="B27" s="19" t="s">
        <v>23</v>
      </c>
      <c r="C27" s="20">
        <v>541038517.11000001</v>
      </c>
      <c r="D27" s="11">
        <v>178345902.03999999</v>
      </c>
      <c r="E27" s="22">
        <v>111666962.47</v>
      </c>
      <c r="F27" s="26">
        <f t="shared" si="0"/>
        <v>0.20639373896423843</v>
      </c>
      <c r="G27" s="26">
        <f t="shared" si="1"/>
        <v>0.6261257544619947</v>
      </c>
      <c r="H27" s="22">
        <f t="shared" si="2"/>
        <v>-429371554.63999999</v>
      </c>
      <c r="I27" s="28" t="s">
        <v>177</v>
      </c>
    </row>
    <row r="28" spans="1:9" s="5" customFormat="1" ht="25.5" x14ac:dyDescent="0.25">
      <c r="A28" s="2" t="s">
        <v>91</v>
      </c>
      <c r="B28" s="21" t="s">
        <v>24</v>
      </c>
      <c r="C28" s="18">
        <v>1670705973.8599999</v>
      </c>
      <c r="D28" s="10">
        <v>1777411632.0999999</v>
      </c>
      <c r="E28" s="23">
        <f>SUM(E29+E30+E31+E32)</f>
        <v>1716107690.72</v>
      </c>
      <c r="F28" s="25">
        <f t="shared" si="0"/>
        <v>1.0271751688031043</v>
      </c>
      <c r="G28" s="25">
        <f t="shared" si="1"/>
        <v>0.9655094294012414</v>
      </c>
      <c r="H28" s="23">
        <f t="shared" si="2"/>
        <v>45401716.860000134</v>
      </c>
      <c r="I28" s="27"/>
    </row>
    <row r="29" spans="1:9" ht="41.25" customHeight="1" x14ac:dyDescent="0.25">
      <c r="A29" s="3" t="s">
        <v>92</v>
      </c>
      <c r="B29" s="19" t="s">
        <v>25</v>
      </c>
      <c r="C29" s="20"/>
      <c r="D29" s="11">
        <v>2887062.24</v>
      </c>
      <c r="E29" s="22">
        <v>2887062.24</v>
      </c>
      <c r="F29" s="26"/>
      <c r="G29" s="26">
        <f t="shared" si="1"/>
        <v>1</v>
      </c>
      <c r="H29" s="22">
        <f t="shared" si="2"/>
        <v>2887062.24</v>
      </c>
      <c r="I29" s="28" t="s">
        <v>152</v>
      </c>
    </row>
    <row r="30" spans="1:9" x14ac:dyDescent="0.25">
      <c r="A30" s="3" t="s">
        <v>93</v>
      </c>
      <c r="B30" s="19" t="s">
        <v>26</v>
      </c>
      <c r="C30" s="20">
        <v>1300440465.3199999</v>
      </c>
      <c r="D30" s="11">
        <v>1406517654.45</v>
      </c>
      <c r="E30" s="22">
        <v>1361820361.03</v>
      </c>
      <c r="F30" s="26">
        <f t="shared" si="0"/>
        <v>1.0471993123459875</v>
      </c>
      <c r="G30" s="26">
        <f t="shared" si="1"/>
        <v>0.96822130651642735</v>
      </c>
      <c r="H30" s="22">
        <f t="shared" si="2"/>
        <v>61379895.710000038</v>
      </c>
      <c r="I30" s="31"/>
    </row>
    <row r="31" spans="1:9" ht="51" x14ac:dyDescent="0.25">
      <c r="A31" s="3" t="s">
        <v>94</v>
      </c>
      <c r="B31" s="19" t="s">
        <v>27</v>
      </c>
      <c r="C31" s="20">
        <v>268590967.74000001</v>
      </c>
      <c r="D31" s="11">
        <v>266345967.74000001</v>
      </c>
      <c r="E31" s="22">
        <v>250639300.78</v>
      </c>
      <c r="F31" s="26">
        <f t="shared" si="0"/>
        <v>0.93316354935145296</v>
      </c>
      <c r="G31" s="26">
        <f t="shared" si="1"/>
        <v>0.94102907923377144</v>
      </c>
      <c r="H31" s="22">
        <f t="shared" si="2"/>
        <v>-17951666.960000008</v>
      </c>
      <c r="I31" s="29" t="s">
        <v>178</v>
      </c>
    </row>
    <row r="32" spans="1:9" ht="25.5" x14ac:dyDescent="0.25">
      <c r="A32" s="3" t="s">
        <v>95</v>
      </c>
      <c r="B32" s="19" t="s">
        <v>28</v>
      </c>
      <c r="C32" s="20">
        <v>101674540.8</v>
      </c>
      <c r="D32" s="11">
        <v>101660947.67</v>
      </c>
      <c r="E32" s="22">
        <v>100760966.67</v>
      </c>
      <c r="F32" s="26">
        <f t="shared" si="0"/>
        <v>0.99101472086510767</v>
      </c>
      <c r="G32" s="26">
        <f t="shared" si="1"/>
        <v>0.99114722987905435</v>
      </c>
      <c r="H32" s="22">
        <f t="shared" si="2"/>
        <v>-913574.12999999523</v>
      </c>
      <c r="I32" s="28"/>
    </row>
    <row r="33" spans="1:9" s="5" customFormat="1" x14ac:dyDescent="0.25">
      <c r="A33" s="2" t="s">
        <v>96</v>
      </c>
      <c r="B33" s="21" t="s">
        <v>29</v>
      </c>
      <c r="C33" s="18">
        <v>16506302.439999999</v>
      </c>
      <c r="D33" s="10">
        <v>16510002.439999999</v>
      </c>
      <c r="E33" s="23">
        <f>E35+E34</f>
        <v>14749313.109999999</v>
      </c>
      <c r="F33" s="25">
        <f t="shared" si="0"/>
        <v>0.8935564560029956</v>
      </c>
      <c r="G33" s="25">
        <f t="shared" si="1"/>
        <v>0.89335620413148764</v>
      </c>
      <c r="H33" s="23">
        <f t="shared" si="2"/>
        <v>-1756989.33</v>
      </c>
      <c r="I33" s="27"/>
    </row>
    <row r="34" spans="1:9" ht="25.5" x14ac:dyDescent="0.25">
      <c r="A34" s="3" t="s">
        <v>97</v>
      </c>
      <c r="B34" s="19" t="s">
        <v>30</v>
      </c>
      <c r="C34" s="20">
        <v>7231202.4400000004</v>
      </c>
      <c r="D34" s="11">
        <v>7234902.4400000004</v>
      </c>
      <c r="E34" s="22">
        <v>6956103.1399999997</v>
      </c>
      <c r="F34" s="26">
        <f t="shared" si="0"/>
        <v>0.96195663137872256</v>
      </c>
      <c r="G34" s="26">
        <f t="shared" si="1"/>
        <v>0.96146467733157148</v>
      </c>
      <c r="H34" s="22">
        <f t="shared" si="2"/>
        <v>-275099.30000000075</v>
      </c>
      <c r="I34" s="29"/>
    </row>
    <row r="35" spans="1:9" ht="39" customHeight="1" x14ac:dyDescent="0.25">
      <c r="A35" s="3" t="s">
        <v>98</v>
      </c>
      <c r="B35" s="19" t="s">
        <v>31</v>
      </c>
      <c r="C35" s="20">
        <v>9275100</v>
      </c>
      <c r="D35" s="11">
        <v>9275100</v>
      </c>
      <c r="E35" s="22">
        <v>7793209.9699999997</v>
      </c>
      <c r="F35" s="26">
        <f>E35/C35</f>
        <v>0.84022921262304451</v>
      </c>
      <c r="G35" s="26">
        <f t="shared" si="1"/>
        <v>0.84022921262304451</v>
      </c>
      <c r="H35" s="22">
        <f t="shared" si="2"/>
        <v>-1481890.0300000003</v>
      </c>
      <c r="I35" s="29" t="s">
        <v>161</v>
      </c>
    </row>
    <row r="36" spans="1:9" s="5" customFormat="1" x14ac:dyDescent="0.25">
      <c r="A36" s="2" t="s">
        <v>99</v>
      </c>
      <c r="B36" s="21" t="s">
        <v>32</v>
      </c>
      <c r="C36" s="18">
        <v>8655010375.4599991</v>
      </c>
      <c r="D36" s="10">
        <v>8802683842.6200008</v>
      </c>
      <c r="E36" s="23">
        <f>SUM(E37:E43)</f>
        <v>8530207072.1300001</v>
      </c>
      <c r="F36" s="25">
        <f t="shared" si="0"/>
        <v>0.98558022487369168</v>
      </c>
      <c r="G36" s="25">
        <f t="shared" si="1"/>
        <v>0.96904617099040313</v>
      </c>
      <c r="H36" s="23">
        <f t="shared" si="2"/>
        <v>-124803303.32999897</v>
      </c>
      <c r="I36" s="27"/>
    </row>
    <row r="37" spans="1:9" x14ac:dyDescent="0.25">
      <c r="A37" s="3" t="s">
        <v>100</v>
      </c>
      <c r="B37" s="19" t="s">
        <v>33</v>
      </c>
      <c r="C37" s="20">
        <v>2580668359</v>
      </c>
      <c r="D37" s="11">
        <v>2592956160.9400001</v>
      </c>
      <c r="E37" s="22">
        <v>2564244370.7600002</v>
      </c>
      <c r="F37" s="26">
        <f t="shared" si="0"/>
        <v>0.99363576176585355</v>
      </c>
      <c r="G37" s="26">
        <f t="shared" si="1"/>
        <v>0.98892700516402432</v>
      </c>
      <c r="H37" s="22">
        <f t="shared" si="2"/>
        <v>-16423988.239999771</v>
      </c>
      <c r="I37" s="28"/>
    </row>
    <row r="38" spans="1:9" x14ac:dyDescent="0.25">
      <c r="A38" s="3" t="s">
        <v>101</v>
      </c>
      <c r="B38" s="19" t="s">
        <v>34</v>
      </c>
      <c r="C38" s="20">
        <v>4351258757.0299997</v>
      </c>
      <c r="D38" s="11">
        <v>4404081525.2299995</v>
      </c>
      <c r="E38" s="22">
        <v>4164668062.4400001</v>
      </c>
      <c r="F38" s="26">
        <f t="shared" si="0"/>
        <v>0.95711799619166771</v>
      </c>
      <c r="G38" s="26">
        <f t="shared" si="1"/>
        <v>0.94563827635377473</v>
      </c>
      <c r="H38" s="22">
        <f t="shared" si="2"/>
        <v>-186590694.58999968</v>
      </c>
      <c r="I38" s="30"/>
    </row>
    <row r="39" spans="1:9" ht="143.25" customHeight="1" x14ac:dyDescent="0.25">
      <c r="A39" s="3" t="s">
        <v>102</v>
      </c>
      <c r="B39" s="19" t="s">
        <v>35</v>
      </c>
      <c r="C39" s="20">
        <v>262441210.97</v>
      </c>
      <c r="D39" s="11">
        <v>290105616.31</v>
      </c>
      <c r="E39" s="22">
        <v>286843559.05000001</v>
      </c>
      <c r="F39" s="26">
        <f t="shared" si="0"/>
        <v>1.0929821501349095</v>
      </c>
      <c r="G39" s="26">
        <f t="shared" si="1"/>
        <v>0.98875562182665833</v>
      </c>
      <c r="H39" s="22">
        <f t="shared" si="2"/>
        <v>24402348.080000013</v>
      </c>
      <c r="I39" s="28" t="s">
        <v>166</v>
      </c>
    </row>
    <row r="40" spans="1:9" x14ac:dyDescent="0.25">
      <c r="A40" s="3" t="s">
        <v>103</v>
      </c>
      <c r="B40" s="19" t="s">
        <v>36</v>
      </c>
      <c r="C40" s="20">
        <v>1094923344.95</v>
      </c>
      <c r="D40" s="11">
        <v>1134502895.1099999</v>
      </c>
      <c r="E40" s="22">
        <v>1134188035.1099999</v>
      </c>
      <c r="F40" s="26">
        <f t="shared" si="0"/>
        <v>1.0358606749423109</v>
      </c>
      <c r="G40" s="26">
        <f t="shared" si="1"/>
        <v>0.99972246875582504</v>
      </c>
      <c r="H40" s="22">
        <f t="shared" si="2"/>
        <v>39264690.159999847</v>
      </c>
      <c r="I40" s="30"/>
    </row>
    <row r="41" spans="1:9" ht="38.25" x14ac:dyDescent="0.25">
      <c r="A41" s="3" t="s">
        <v>104</v>
      </c>
      <c r="B41" s="19" t="s">
        <v>37</v>
      </c>
      <c r="C41" s="20">
        <v>43282892.149999999</v>
      </c>
      <c r="D41" s="11">
        <v>43723335.909999996</v>
      </c>
      <c r="E41" s="22">
        <v>43538864.409999996</v>
      </c>
      <c r="F41" s="26">
        <f t="shared" si="0"/>
        <v>1.0059139361370055</v>
      </c>
      <c r="G41" s="26">
        <f t="shared" si="1"/>
        <v>0.99578093720068117</v>
      </c>
      <c r="H41" s="22">
        <f t="shared" si="2"/>
        <v>255972.25999999791</v>
      </c>
      <c r="I41" s="30"/>
    </row>
    <row r="42" spans="1:9" x14ac:dyDescent="0.25">
      <c r="A42" s="3" t="s">
        <v>105</v>
      </c>
      <c r="B42" s="19" t="s">
        <v>38</v>
      </c>
      <c r="C42" s="20">
        <v>211639814.87</v>
      </c>
      <c r="D42" s="11">
        <v>217275712.72</v>
      </c>
      <c r="E42" s="22">
        <v>217038993.44</v>
      </c>
      <c r="F42" s="26">
        <f t="shared" si="0"/>
        <v>1.0255111665700352</v>
      </c>
      <c r="G42" s="26">
        <f t="shared" si="1"/>
        <v>0.99891051200782366</v>
      </c>
      <c r="H42" s="22">
        <f t="shared" si="2"/>
        <v>5399178.5699999928</v>
      </c>
      <c r="I42" s="30"/>
    </row>
    <row r="43" spans="1:9" ht="89.25" x14ac:dyDescent="0.25">
      <c r="A43" s="3" t="s">
        <v>106</v>
      </c>
      <c r="B43" s="19" t="s">
        <v>39</v>
      </c>
      <c r="C43" s="20">
        <v>110795996.48999999</v>
      </c>
      <c r="D43" s="11">
        <v>120038596.40000001</v>
      </c>
      <c r="E43" s="22">
        <v>119685186.92</v>
      </c>
      <c r="F43" s="26">
        <f t="shared" si="0"/>
        <v>1.0802302493917486</v>
      </c>
      <c r="G43" s="26">
        <f t="shared" si="1"/>
        <v>0.99705586794082168</v>
      </c>
      <c r="H43" s="22">
        <f t="shared" si="2"/>
        <v>8889190.4300000072</v>
      </c>
      <c r="I43" s="28" t="s">
        <v>171</v>
      </c>
    </row>
    <row r="44" spans="1:9" s="5" customFormat="1" x14ac:dyDescent="0.25">
      <c r="A44" s="2" t="s">
        <v>107</v>
      </c>
      <c r="B44" s="21" t="s">
        <v>40</v>
      </c>
      <c r="C44" s="18">
        <v>849513029.03999996</v>
      </c>
      <c r="D44" s="10">
        <v>932658461.22000003</v>
      </c>
      <c r="E44" s="23">
        <f>E45+E46</f>
        <v>932336448.26999998</v>
      </c>
      <c r="F44" s="25">
        <f t="shared" si="0"/>
        <v>1.0974951724090629</v>
      </c>
      <c r="G44" s="25">
        <f t="shared" si="1"/>
        <v>0.99965473647279324</v>
      </c>
      <c r="H44" s="23">
        <f t="shared" si="2"/>
        <v>82823419.230000019</v>
      </c>
      <c r="I44" s="27"/>
    </row>
    <row r="45" spans="1:9" ht="169.5" customHeight="1" x14ac:dyDescent="0.25">
      <c r="A45" s="3" t="s">
        <v>108</v>
      </c>
      <c r="B45" s="19" t="s">
        <v>41</v>
      </c>
      <c r="C45" s="20">
        <v>822063019.19000006</v>
      </c>
      <c r="D45" s="11">
        <v>905413637.17999995</v>
      </c>
      <c r="E45" s="22">
        <v>905254565.15999997</v>
      </c>
      <c r="F45" s="26">
        <f t="shared" si="0"/>
        <v>1.1011985018520487</v>
      </c>
      <c r="G45" s="26">
        <f t="shared" si="1"/>
        <v>0.99982431011256312</v>
      </c>
      <c r="H45" s="22">
        <f t="shared" si="2"/>
        <v>83191545.969999909</v>
      </c>
      <c r="I45" s="32" t="s">
        <v>167</v>
      </c>
    </row>
    <row r="46" spans="1:9" ht="25.5" x14ac:dyDescent="0.25">
      <c r="A46" s="3" t="s">
        <v>109</v>
      </c>
      <c r="B46" s="19" t="s">
        <v>42</v>
      </c>
      <c r="C46" s="20">
        <v>27450009.850000001</v>
      </c>
      <c r="D46" s="11">
        <v>27244824.039999999</v>
      </c>
      <c r="E46" s="22">
        <v>27081883.109999999</v>
      </c>
      <c r="F46" s="26">
        <f t="shared" si="0"/>
        <v>0.98658919461189187</v>
      </c>
      <c r="G46" s="26">
        <f t="shared" si="1"/>
        <v>0.99401938035052917</v>
      </c>
      <c r="H46" s="22">
        <f t="shared" si="2"/>
        <v>-368126.74000000209</v>
      </c>
      <c r="I46" s="30"/>
    </row>
    <row r="47" spans="1:9" s="5" customFormat="1" x14ac:dyDescent="0.25">
      <c r="A47" s="2" t="s">
        <v>110</v>
      </c>
      <c r="B47" s="21" t="s">
        <v>43</v>
      </c>
      <c r="C47" s="18">
        <v>2136293843.6300001</v>
      </c>
      <c r="D47" s="10">
        <v>2766211128</v>
      </c>
      <c r="E47" s="23">
        <f>SUM(E48:E52)</f>
        <v>2716495365.23</v>
      </c>
      <c r="F47" s="25">
        <f t="shared" si="0"/>
        <v>1.2715925636026357</v>
      </c>
      <c r="G47" s="25">
        <f t="shared" si="1"/>
        <v>0.98202748797198824</v>
      </c>
      <c r="H47" s="23">
        <f t="shared" si="2"/>
        <v>580201521.5999999</v>
      </c>
      <c r="I47" s="27"/>
    </row>
    <row r="48" spans="1:9" ht="105.75" customHeight="1" x14ac:dyDescent="0.25">
      <c r="A48" s="3" t="s">
        <v>111</v>
      </c>
      <c r="B48" s="19" t="s">
        <v>44</v>
      </c>
      <c r="C48" s="20">
        <v>981720368.52999997</v>
      </c>
      <c r="D48" s="11">
        <v>1244460975.1199999</v>
      </c>
      <c r="E48" s="22">
        <v>1160599834.4300001</v>
      </c>
      <c r="F48" s="26">
        <f t="shared" si="0"/>
        <v>1.1822102012285323</v>
      </c>
      <c r="G48" s="26">
        <f t="shared" si="1"/>
        <v>0.93261247852154361</v>
      </c>
      <c r="H48" s="22">
        <f t="shared" si="2"/>
        <v>178879465.9000001</v>
      </c>
      <c r="I48" s="28" t="s">
        <v>168</v>
      </c>
    </row>
    <row r="49" spans="1:9" ht="156.75" customHeight="1" x14ac:dyDescent="0.25">
      <c r="A49" s="3" t="s">
        <v>112</v>
      </c>
      <c r="B49" s="19" t="s">
        <v>45</v>
      </c>
      <c r="C49" s="20">
        <v>674933795.96000004</v>
      </c>
      <c r="D49" s="11">
        <v>1010684321.7</v>
      </c>
      <c r="E49" s="22">
        <v>1026419625.39</v>
      </c>
      <c r="F49" s="26">
        <f t="shared" si="0"/>
        <v>1.5207708245370346</v>
      </c>
      <c r="G49" s="26">
        <f t="shared" si="1"/>
        <v>1.015568959913747</v>
      </c>
      <c r="H49" s="22">
        <f t="shared" si="2"/>
        <v>351485829.42999995</v>
      </c>
      <c r="I49" s="28" t="s">
        <v>156</v>
      </c>
    </row>
    <row r="50" spans="1:9" ht="25.5" x14ac:dyDescent="0.25">
      <c r="A50" s="3" t="s">
        <v>113</v>
      </c>
      <c r="B50" s="19" t="s">
        <v>46</v>
      </c>
      <c r="C50" s="20">
        <v>32027511.059999999</v>
      </c>
      <c r="D50" s="11">
        <v>32162031.93</v>
      </c>
      <c r="E50" s="22">
        <v>32151584.93</v>
      </c>
      <c r="F50" s="26">
        <f t="shared" si="0"/>
        <v>1.0038739778987997</v>
      </c>
      <c r="G50" s="26">
        <f t="shared" si="1"/>
        <v>0.9996751759956356</v>
      </c>
      <c r="H50" s="22">
        <f t="shared" si="2"/>
        <v>124073.87000000104</v>
      </c>
      <c r="I50" s="28"/>
    </row>
    <row r="51" spans="1:9" ht="38.25" x14ac:dyDescent="0.25">
      <c r="A51" s="3" t="s">
        <v>114</v>
      </c>
      <c r="B51" s="19" t="s">
        <v>47</v>
      </c>
      <c r="C51" s="20">
        <v>128722963.13</v>
      </c>
      <c r="D51" s="11">
        <v>128991365.69</v>
      </c>
      <c r="E51" s="22">
        <v>128991296.68000001</v>
      </c>
      <c r="F51" s="26">
        <f t="shared" si="0"/>
        <v>1.002084581829654</v>
      </c>
      <c r="G51" s="26">
        <f t="shared" si="1"/>
        <v>0.999999465002951</v>
      </c>
      <c r="H51" s="22">
        <f t="shared" si="2"/>
        <v>268333.55000001192</v>
      </c>
      <c r="I51" s="28"/>
    </row>
    <row r="52" spans="1:9" ht="144.75" customHeight="1" x14ac:dyDescent="0.25">
      <c r="A52" s="3" t="s">
        <v>115</v>
      </c>
      <c r="B52" s="19" t="s">
        <v>48</v>
      </c>
      <c r="C52" s="20">
        <v>318889204.94999999</v>
      </c>
      <c r="D52" s="11">
        <v>349912433.56</v>
      </c>
      <c r="E52" s="22">
        <v>368333023.80000001</v>
      </c>
      <c r="F52" s="26">
        <f t="shared" si="0"/>
        <v>1.15505014933871</v>
      </c>
      <c r="G52" s="26">
        <f t="shared" si="1"/>
        <v>1.0526434286789681</v>
      </c>
      <c r="H52" s="22">
        <f t="shared" si="2"/>
        <v>49443818.850000024</v>
      </c>
      <c r="I52" s="28" t="s">
        <v>169</v>
      </c>
    </row>
    <row r="53" spans="1:9" s="5" customFormat="1" x14ac:dyDescent="0.25">
      <c r="A53" s="2" t="s">
        <v>116</v>
      </c>
      <c r="B53" s="21" t="s">
        <v>49</v>
      </c>
      <c r="C53" s="18">
        <v>11768053300.049999</v>
      </c>
      <c r="D53" s="10">
        <v>11555337861.99</v>
      </c>
      <c r="E53" s="23">
        <f>SUM(E54:E58)</f>
        <v>11596196946.670002</v>
      </c>
      <c r="F53" s="25">
        <f t="shared" si="0"/>
        <v>0.98539636514229023</v>
      </c>
      <c r="G53" s="25">
        <f t="shared" si="1"/>
        <v>1.0035359489413462</v>
      </c>
      <c r="H53" s="23">
        <f t="shared" si="2"/>
        <v>-171856353.37999725</v>
      </c>
      <c r="I53" s="27"/>
    </row>
    <row r="54" spans="1:9" ht="38.25" x14ac:dyDescent="0.25">
      <c r="A54" s="3" t="s">
        <v>117</v>
      </c>
      <c r="B54" s="19" t="s">
        <v>50</v>
      </c>
      <c r="C54" s="20">
        <v>76270780.379999995</v>
      </c>
      <c r="D54" s="11">
        <v>69421627.5</v>
      </c>
      <c r="E54" s="22">
        <v>69113484.989999995</v>
      </c>
      <c r="F54" s="26">
        <f t="shared" si="0"/>
        <v>0.90615940528809891</v>
      </c>
      <c r="G54" s="26">
        <f t="shared" si="1"/>
        <v>0.99556128945550859</v>
      </c>
      <c r="H54" s="22">
        <f t="shared" si="2"/>
        <v>-7157295.3900000006</v>
      </c>
      <c r="I54" s="28" t="s">
        <v>175</v>
      </c>
    </row>
    <row r="55" spans="1:9" x14ac:dyDescent="0.25">
      <c r="A55" s="3" t="s">
        <v>118</v>
      </c>
      <c r="B55" s="19" t="s">
        <v>51</v>
      </c>
      <c r="C55" s="20">
        <v>1555099274.95</v>
      </c>
      <c r="D55" s="11">
        <v>1578370479.78</v>
      </c>
      <c r="E55" s="22">
        <v>1579974578.3800001</v>
      </c>
      <c r="F55" s="26">
        <f t="shared" si="0"/>
        <v>1.0159959584771845</v>
      </c>
      <c r="G55" s="26">
        <f t="shared" si="1"/>
        <v>1.001016300431711</v>
      </c>
      <c r="H55" s="22">
        <f t="shared" si="2"/>
        <v>24875303.430000067</v>
      </c>
      <c r="I55" s="28"/>
    </row>
    <row r="56" spans="1:9" x14ac:dyDescent="0.25">
      <c r="A56" s="3" t="s">
        <v>119</v>
      </c>
      <c r="B56" s="19" t="s">
        <v>52</v>
      </c>
      <c r="C56" s="20">
        <v>8287488374.2700005</v>
      </c>
      <c r="D56" s="11">
        <v>8091241692.9799995</v>
      </c>
      <c r="E56" s="22">
        <v>8022842553.4300003</v>
      </c>
      <c r="F56" s="26">
        <f t="shared" si="0"/>
        <v>0.96806682448428638</v>
      </c>
      <c r="G56" s="26">
        <f t="shared" si="1"/>
        <v>0.99154652127011078</v>
      </c>
      <c r="H56" s="22">
        <f t="shared" si="2"/>
        <v>-264645820.84000015</v>
      </c>
      <c r="I56" s="28"/>
    </row>
    <row r="57" spans="1:9" ht="38.25" x14ac:dyDescent="0.25">
      <c r="A57" s="3" t="s">
        <v>120</v>
      </c>
      <c r="B57" s="19" t="s">
        <v>53</v>
      </c>
      <c r="C57" s="20">
        <v>1512011898.0899999</v>
      </c>
      <c r="D57" s="11">
        <v>1481899790.8699999</v>
      </c>
      <c r="E57" s="22">
        <v>1590801479.3699999</v>
      </c>
      <c r="F57" s="26">
        <f t="shared" si="0"/>
        <v>1.0521091013764696</v>
      </c>
      <c r="G57" s="26">
        <f t="shared" si="1"/>
        <v>1.0734878897823892</v>
      </c>
      <c r="H57" s="22">
        <f t="shared" si="2"/>
        <v>78789581.279999971</v>
      </c>
      <c r="I57" s="28" t="s">
        <v>155</v>
      </c>
    </row>
    <row r="58" spans="1:9" ht="25.5" x14ac:dyDescent="0.25">
      <c r="A58" s="3" t="s">
        <v>121</v>
      </c>
      <c r="B58" s="19" t="s">
        <v>54</v>
      </c>
      <c r="C58" s="20">
        <v>337182972.36000001</v>
      </c>
      <c r="D58" s="11">
        <v>334404270.86000001</v>
      </c>
      <c r="E58" s="22">
        <v>333464850.5</v>
      </c>
      <c r="F58" s="26">
        <f t="shared" si="0"/>
        <v>0.98897298450756199</v>
      </c>
      <c r="G58" s="26">
        <f t="shared" si="1"/>
        <v>0.99719076446725974</v>
      </c>
      <c r="H58" s="22">
        <f t="shared" si="2"/>
        <v>-3718121.8600000143</v>
      </c>
      <c r="I58" s="30"/>
    </row>
    <row r="59" spans="1:9" s="5" customFormat="1" x14ac:dyDescent="0.25">
      <c r="A59" s="2" t="s">
        <v>122</v>
      </c>
      <c r="B59" s="21" t="s">
        <v>55</v>
      </c>
      <c r="C59" s="18">
        <v>187073873.59</v>
      </c>
      <c r="D59" s="10">
        <v>222768311.63999999</v>
      </c>
      <c r="E59" s="23">
        <f>SUM(E60:E63)</f>
        <v>221546801.34</v>
      </c>
      <c r="F59" s="25">
        <f t="shared" si="0"/>
        <v>1.1842744103623604</v>
      </c>
      <c r="G59" s="25">
        <f t="shared" si="1"/>
        <v>0.99451667837760527</v>
      </c>
      <c r="H59" s="23">
        <f t="shared" si="2"/>
        <v>34472927.75</v>
      </c>
      <c r="I59" s="27"/>
    </row>
    <row r="60" spans="1:9" ht="38.25" x14ac:dyDescent="0.25">
      <c r="A60" s="3" t="s">
        <v>146</v>
      </c>
      <c r="B60" s="19">
        <v>1101</v>
      </c>
      <c r="C60" s="20">
        <v>2200000</v>
      </c>
      <c r="D60" s="11">
        <v>4176775.34</v>
      </c>
      <c r="E60" s="22">
        <v>3288250</v>
      </c>
      <c r="F60" s="26">
        <f t="shared" si="0"/>
        <v>1.4946590909090909</v>
      </c>
      <c r="G60" s="26">
        <f t="shared" si="1"/>
        <v>0.78727001869341628</v>
      </c>
      <c r="H60" s="22">
        <f t="shared" si="2"/>
        <v>1088250</v>
      </c>
      <c r="I60" s="33" t="s">
        <v>148</v>
      </c>
    </row>
    <row r="61" spans="1:9" ht="51" x14ac:dyDescent="0.25">
      <c r="A61" s="3" t="s">
        <v>123</v>
      </c>
      <c r="B61" s="19" t="s">
        <v>56</v>
      </c>
      <c r="C61" s="20">
        <v>86555229.170000002</v>
      </c>
      <c r="D61" s="11">
        <v>99690229.170000002</v>
      </c>
      <c r="E61" s="22">
        <v>99572200.609999999</v>
      </c>
      <c r="F61" s="26">
        <f t="shared" si="0"/>
        <v>1.1503891973347311</v>
      </c>
      <c r="G61" s="26">
        <f t="shared" si="1"/>
        <v>0.99881604685852687</v>
      </c>
      <c r="H61" s="22">
        <f t="shared" si="2"/>
        <v>13016971.439999998</v>
      </c>
      <c r="I61" s="33" t="s">
        <v>149</v>
      </c>
    </row>
    <row r="62" spans="1:9" ht="102" x14ac:dyDescent="0.25">
      <c r="A62" s="3" t="s">
        <v>124</v>
      </c>
      <c r="B62" s="19" t="s">
        <v>57</v>
      </c>
      <c r="C62" s="20">
        <v>86291656.200000003</v>
      </c>
      <c r="D62" s="11">
        <v>109692850.15000001</v>
      </c>
      <c r="E62" s="22">
        <v>109668034.17</v>
      </c>
      <c r="F62" s="26">
        <f t="shared" si="0"/>
        <v>1.2708996327040019</v>
      </c>
      <c r="G62" s="26">
        <f t="shared" si="1"/>
        <v>0.99977376848202892</v>
      </c>
      <c r="H62" s="22">
        <f t="shared" si="2"/>
        <v>23376377.969999999</v>
      </c>
      <c r="I62" s="33" t="s">
        <v>153</v>
      </c>
    </row>
    <row r="63" spans="1:9" s="5" customFormat="1" ht="51" x14ac:dyDescent="0.25">
      <c r="A63" s="3" t="s">
        <v>125</v>
      </c>
      <c r="B63" s="19" t="s">
        <v>58</v>
      </c>
      <c r="C63" s="20">
        <v>12026988.220000001</v>
      </c>
      <c r="D63" s="11">
        <v>9208456.9800000004</v>
      </c>
      <c r="E63" s="22">
        <v>9018316.5600000005</v>
      </c>
      <c r="F63" s="26">
        <f t="shared" si="0"/>
        <v>0.74983997614658016</v>
      </c>
      <c r="G63" s="26">
        <f t="shared" si="1"/>
        <v>0.97935154386745038</v>
      </c>
      <c r="H63" s="22">
        <f t="shared" si="2"/>
        <v>-3008671.66</v>
      </c>
      <c r="I63" s="33" t="s">
        <v>170</v>
      </c>
    </row>
    <row r="64" spans="1:9" x14ac:dyDescent="0.25">
      <c r="A64" s="2" t="s">
        <v>126</v>
      </c>
      <c r="B64" s="21" t="s">
        <v>59</v>
      </c>
      <c r="C64" s="18">
        <v>81987545.260000005</v>
      </c>
      <c r="D64" s="10">
        <v>83993909.140000001</v>
      </c>
      <c r="E64" s="10">
        <f>E65+E66</f>
        <v>83958731.950000003</v>
      </c>
      <c r="F64" s="25">
        <f t="shared" si="0"/>
        <v>1.0240425138202265</v>
      </c>
      <c r="G64" s="25">
        <f t="shared" si="1"/>
        <v>0.99958119356081687</v>
      </c>
      <c r="H64" s="23">
        <f t="shared" si="2"/>
        <v>1971186.6899999976</v>
      </c>
      <c r="I64" s="28"/>
    </row>
    <row r="65" spans="1:9" x14ac:dyDescent="0.25">
      <c r="A65" s="3" t="s">
        <v>127</v>
      </c>
      <c r="B65" s="19" t="s">
        <v>60</v>
      </c>
      <c r="C65" s="20">
        <v>61912743.969999999</v>
      </c>
      <c r="D65" s="11">
        <v>63620492.030000001</v>
      </c>
      <c r="E65" s="22">
        <v>63620492.030000001</v>
      </c>
      <c r="F65" s="26">
        <f t="shared" si="0"/>
        <v>1.0275831428312643</v>
      </c>
      <c r="G65" s="26">
        <f t="shared" si="1"/>
        <v>1</v>
      </c>
      <c r="H65" s="22">
        <f t="shared" si="2"/>
        <v>1707748.0600000024</v>
      </c>
      <c r="I65" s="30"/>
    </row>
    <row r="66" spans="1:9" s="5" customFormat="1" ht="25.5" x14ac:dyDescent="0.25">
      <c r="A66" s="3" t="s">
        <v>128</v>
      </c>
      <c r="B66" s="19" t="s">
        <v>61</v>
      </c>
      <c r="C66" s="20">
        <v>20074801.289999999</v>
      </c>
      <c r="D66" s="11">
        <v>20373417.109999999</v>
      </c>
      <c r="E66" s="22">
        <v>20338239.920000002</v>
      </c>
      <c r="F66" s="26">
        <f t="shared" si="0"/>
        <v>1.0131228511901251</v>
      </c>
      <c r="G66" s="26">
        <f t="shared" si="1"/>
        <v>0.99827337800968441</v>
      </c>
      <c r="H66" s="22">
        <f t="shared" si="2"/>
        <v>263438.63000000268</v>
      </c>
      <c r="I66" s="27"/>
    </row>
    <row r="67" spans="1:9" ht="38.25" x14ac:dyDescent="0.25">
      <c r="A67" s="2" t="s">
        <v>129</v>
      </c>
      <c r="B67" s="21" t="s">
        <v>62</v>
      </c>
      <c r="C67" s="18">
        <v>1076457317.1099999</v>
      </c>
      <c r="D67" s="10">
        <v>577122940.92999995</v>
      </c>
      <c r="E67" s="10">
        <v>527888804.56999999</v>
      </c>
      <c r="F67" s="25">
        <f t="shared" si="0"/>
        <v>0.49039455274198918</v>
      </c>
      <c r="G67" s="25">
        <f t="shared" si="1"/>
        <v>0.91469038420018101</v>
      </c>
      <c r="H67" s="23">
        <f t="shared" si="2"/>
        <v>-548568512.53999996</v>
      </c>
      <c r="I67" s="30"/>
    </row>
    <row r="68" spans="1:9" s="5" customFormat="1" ht="63.75" x14ac:dyDescent="0.25">
      <c r="A68" s="3" t="s">
        <v>130</v>
      </c>
      <c r="B68" s="19" t="s">
        <v>63</v>
      </c>
      <c r="C68" s="20">
        <v>1076457317.1099999</v>
      </c>
      <c r="D68" s="11">
        <v>577122940.92999995</v>
      </c>
      <c r="E68" s="11">
        <v>527888804.56999999</v>
      </c>
      <c r="F68" s="26">
        <f t="shared" si="0"/>
        <v>0.49039455274198918</v>
      </c>
      <c r="G68" s="26">
        <f t="shared" si="1"/>
        <v>0.91469038420018101</v>
      </c>
      <c r="H68" s="22">
        <f t="shared" si="2"/>
        <v>-548568512.53999996</v>
      </c>
      <c r="I68" s="28" t="s">
        <v>157</v>
      </c>
    </row>
    <row r="69" spans="1:9" ht="51" x14ac:dyDescent="0.25">
      <c r="A69" s="2" t="s">
        <v>150</v>
      </c>
      <c r="B69" s="21" t="s">
        <v>64</v>
      </c>
      <c r="C69" s="18">
        <v>4007475641</v>
      </c>
      <c r="D69" s="10">
        <v>4332259830</v>
      </c>
      <c r="E69" s="23">
        <f>E70+E71+E72</f>
        <v>4380701126.9000006</v>
      </c>
      <c r="F69" s="25">
        <f t="shared" ref="F69:F73" si="3">E69/C69</f>
        <v>1.093132315535889</v>
      </c>
      <c r="G69" s="25">
        <f t="shared" ref="G69:G73" si="4">E69/D69</f>
        <v>1.0111815308409147</v>
      </c>
      <c r="H69" s="23">
        <f t="shared" ref="H69:H73" si="5">E69-C69</f>
        <v>373225485.90000057</v>
      </c>
      <c r="I69" s="30"/>
    </row>
    <row r="70" spans="1:9" ht="38.25" x14ac:dyDescent="0.25">
      <c r="A70" s="3" t="s">
        <v>131</v>
      </c>
      <c r="B70" s="19" t="s">
        <v>65</v>
      </c>
      <c r="C70" s="20">
        <v>3156217900</v>
      </c>
      <c r="D70" s="11">
        <v>3156217900</v>
      </c>
      <c r="E70" s="11">
        <v>3156217899.5999999</v>
      </c>
      <c r="F70" s="26">
        <f t="shared" si="3"/>
        <v>0.99999999987326604</v>
      </c>
      <c r="G70" s="26">
        <f t="shared" si="4"/>
        <v>0.99999999987326604</v>
      </c>
      <c r="H70" s="22">
        <f t="shared" si="5"/>
        <v>-0.40000009536743164</v>
      </c>
      <c r="I70" s="28"/>
    </row>
    <row r="71" spans="1:9" ht="76.5" x14ac:dyDescent="0.25">
      <c r="A71" s="3" t="s">
        <v>0</v>
      </c>
      <c r="B71" s="19" t="s">
        <v>66</v>
      </c>
      <c r="C71" s="20">
        <v>851257741</v>
      </c>
      <c r="D71" s="11">
        <v>1176041930</v>
      </c>
      <c r="E71" s="11">
        <v>1175954270</v>
      </c>
      <c r="F71" s="26">
        <f t="shared" si="3"/>
        <v>1.3814315140542139</v>
      </c>
      <c r="G71" s="26">
        <f t="shared" si="4"/>
        <v>0.99992546184131381</v>
      </c>
      <c r="H71" s="22">
        <f t="shared" si="5"/>
        <v>324696529</v>
      </c>
      <c r="I71" s="28" t="s">
        <v>176</v>
      </c>
    </row>
    <row r="72" spans="1:9" ht="63.75" x14ac:dyDescent="0.25">
      <c r="A72" s="3" t="s">
        <v>162</v>
      </c>
      <c r="B72" s="19">
        <v>1403</v>
      </c>
      <c r="C72" s="20"/>
      <c r="D72" s="11"/>
      <c r="E72" s="11">
        <v>48528957.299999997</v>
      </c>
      <c r="F72" s="26"/>
      <c r="G72" s="26"/>
      <c r="H72" s="22">
        <f t="shared" si="5"/>
        <v>48528957.299999997</v>
      </c>
      <c r="I72" s="28" t="s">
        <v>159</v>
      </c>
    </row>
    <row r="73" spans="1:9" x14ac:dyDescent="0.25">
      <c r="A73" s="2" t="s">
        <v>140</v>
      </c>
      <c r="B73" s="12" t="s">
        <v>141</v>
      </c>
      <c r="C73" s="9">
        <f>C5+C14+C16+C20+C28+C33+C36+C44+C47+C53+C59+C64+C67+C69</f>
        <v>37340986997.529999</v>
      </c>
      <c r="D73" s="9">
        <f>D5+D14+D16+D20+D28+D33+D36+D44+D47+D53+D59+D64+D67+D69</f>
        <v>37715215104.75</v>
      </c>
      <c r="E73" s="9">
        <f>E5+E14+E16+E20+E28+E33+E36+E44+E47+E53+E59+E64+E67+E69</f>
        <v>36738292477.029999</v>
      </c>
      <c r="F73" s="25">
        <f t="shared" si="3"/>
        <v>0.9838597056756998</v>
      </c>
      <c r="G73" s="25">
        <f t="shared" si="4"/>
        <v>0.97409738682368108</v>
      </c>
      <c r="H73" s="23">
        <f t="shared" si="5"/>
        <v>-602694520.5</v>
      </c>
      <c r="I73" s="30"/>
    </row>
    <row r="76" spans="1:9" hidden="1" x14ac:dyDescent="0.25">
      <c r="C76" s="9">
        <v>37340986997.529999</v>
      </c>
      <c r="D76" s="9">
        <v>37715215104.75</v>
      </c>
      <c r="E76" s="9">
        <v>36738292477.029999</v>
      </c>
    </row>
    <row r="78" spans="1:9" x14ac:dyDescent="0.25">
      <c r="C78" s="24"/>
      <c r="D78" s="24"/>
      <c r="E78" s="24"/>
    </row>
    <row r="79" spans="1:9" x14ac:dyDescent="0.25">
      <c r="C79" s="24"/>
      <c r="D79" s="24"/>
      <c r="E79" s="24"/>
    </row>
    <row r="80" spans="1:9" x14ac:dyDescent="0.25">
      <c r="C80" s="24"/>
      <c r="D80" s="24"/>
      <c r="E80" s="24"/>
    </row>
    <row r="81" spans="3:5" x14ac:dyDescent="0.25">
      <c r="C81" s="24"/>
      <c r="D81" s="24"/>
      <c r="E81" s="24"/>
    </row>
    <row r="82" spans="3:5" x14ac:dyDescent="0.25">
      <c r="C82" s="24"/>
      <c r="D82" s="24"/>
      <c r="E82" s="24"/>
    </row>
    <row r="83" spans="3:5" x14ac:dyDescent="0.25">
      <c r="C83" s="24"/>
      <c r="D83" s="24"/>
      <c r="E83" s="24"/>
    </row>
    <row r="84" spans="3:5" x14ac:dyDescent="0.25">
      <c r="C84" s="24"/>
      <c r="D84" s="24"/>
      <c r="E84" s="24"/>
    </row>
    <row r="85" spans="3:5" x14ac:dyDescent="0.25">
      <c r="C85" s="24"/>
      <c r="D85" s="24"/>
      <c r="E85" s="24"/>
    </row>
    <row r="86" spans="3:5" x14ac:dyDescent="0.25">
      <c r="C86" s="24"/>
      <c r="D86" s="24"/>
      <c r="E86" s="24"/>
    </row>
    <row r="87" spans="3:5" x14ac:dyDescent="0.25">
      <c r="C87" s="24"/>
      <c r="D87" s="24"/>
      <c r="E87" s="24"/>
    </row>
    <row r="88" spans="3:5" x14ac:dyDescent="0.25">
      <c r="C88" s="24"/>
      <c r="D88" s="24"/>
      <c r="E88" s="24"/>
    </row>
    <row r="89" spans="3:5" x14ac:dyDescent="0.25">
      <c r="C89" s="24"/>
      <c r="D89" s="24"/>
      <c r="E89" s="24"/>
    </row>
    <row r="90" spans="3:5" x14ac:dyDescent="0.25">
      <c r="C90" s="24"/>
      <c r="D90" s="24"/>
      <c r="E90" s="24"/>
    </row>
    <row r="91" spans="3:5" x14ac:dyDescent="0.25">
      <c r="C91" s="24"/>
      <c r="D91" s="24"/>
      <c r="E91" s="24"/>
    </row>
  </sheetData>
  <mergeCells count="8">
    <mergeCell ref="A1:I1"/>
    <mergeCell ref="F3:G3"/>
    <mergeCell ref="H3:H4"/>
    <mergeCell ref="I3:I4"/>
    <mergeCell ref="A3:A4"/>
    <mergeCell ref="B3:B4"/>
    <mergeCell ref="C3:D3"/>
    <mergeCell ref="E3:E4"/>
  </mergeCells>
  <pageMargins left="0.19685039370078741" right="0.19685039370078741" top="0.23622047244094491" bottom="0.15748031496062992" header="0.19685039370078741" footer="0.15748031496062992"/>
  <pageSetup paperSize="9" scale="6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4"/>
    <Parameter Name="ReportBaseParams" Type="System.String" Value="&lt;?xml version=&quot;1.0&quot; encoding=&quot;utf-16&quot;?&gt;&#10;&lt;ShortPrimaryServiceReportArguments xmlns:xsi=&quot;http://www.w3.org/2001/XMLSchema-instance&quot; xmlns:xsd=&quot;http://www.w3.org/2001/XMLSchema&quot;&gt;&#10;  &lt;Code&gt;6704D8F3FE1A47649E4B64C21714B4&lt;/Code&gt;&#10;  &lt;ObjectCode&gt;SQUERY_SVOD_ROSP&lt;/ObjectCode&gt;&#10;  &lt;DocName&gt;Вариант (новый от 01.09.2016 10_57_40)&lt;/DocName&gt;&#10;  &lt;VariantName&gt;Вариант (новый от 01.09.2016 10:57:40)&lt;/VariantName&gt;&#10;  &lt;VariantLink&gt;289664228&lt;/VariantLink&gt;&#10;  &lt;ReportLink&gt;126924&lt;/ReportLink&gt;&#10;  &lt;Note&gt;01.01.2017 - 05.01.2017&#10;&lt;/Note&gt;&#10;  &lt;SilentMode&gt;false&lt;/SilentMode&gt;&#10;  &lt;DateInfo&gt;&#10;    &lt;string&gt;01.01.2017&lt;/string&gt;&#10;    &lt;string&gt;05.01.2017&lt;/string&gt;&#10;  &lt;/DateInfo&gt;&#10;&lt;/ShortPrimaryServiceReportArguments&gt;"/>
  </Parameters>
</MailMerge>
</file>

<file path=customXml/itemProps1.xml><?xml version="1.0" encoding="utf-8"?>
<ds:datastoreItem xmlns:ds="http://schemas.openxmlformats.org/officeDocument/2006/customXml" ds:itemID="{0D12E368-52E9-4FAB-98BE-5217853DF5C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Сведения</vt:lpstr>
      <vt:lpstr>Сведения!Заголовки_для_печати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Алена Сергеевна Елесина</dc:creator>
  <cp:lastModifiedBy>Мохонова Ирина Анатольевна</cp:lastModifiedBy>
  <cp:lastPrinted>2019-05-16T07:06:58Z</cp:lastPrinted>
  <dcterms:created xsi:type="dcterms:W3CDTF">2018-02-05T09:12:14Z</dcterms:created>
  <dcterms:modified xsi:type="dcterms:W3CDTF">2019-06-03T12:37:07Z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Вариант (новый от 01.09.2016 10_57_40)</vt:lpwstr>
  </property>
  <property fmtid="{D5CDD505-2E9C-101B-9397-08002B2CF9AE}" pid="3" name="Версия клиента">
    <vt:lpwstr>17.4.8.2010</vt:lpwstr>
  </property>
  <property fmtid="{D5CDD505-2E9C-101B-9397-08002B2CF9AE}" pid="4" name="Версия базы">
    <vt:lpwstr>17.4.4463.0</vt:lpwstr>
  </property>
  <property fmtid="{D5CDD505-2E9C-101B-9397-08002B2CF9AE}" pid="5" name="Тип сервера">
    <vt:lpwstr>MSSQL</vt:lpwstr>
  </property>
  <property fmtid="{D5CDD505-2E9C-101B-9397-08002B2CF9AE}" pid="6" name="Сервер">
    <vt:lpwstr>depo-2009</vt:lpwstr>
  </property>
  <property fmtid="{D5CDD505-2E9C-101B-9397-08002B2CF9AE}" pid="7" name="База">
    <vt:lpwstr>iv2017</vt:lpwstr>
  </property>
  <property fmtid="{D5CDD505-2E9C-101B-9397-08002B2CF9AE}" pid="8" name="Пользователь">
    <vt:lpwstr>елесина</vt:lpwstr>
  </property>
  <property fmtid="{D5CDD505-2E9C-101B-9397-08002B2CF9AE}" pid="9" name="Шаблон">
    <vt:lpwstr>sqr_rosp_svod2016.xlt</vt:lpwstr>
  </property>
  <property fmtid="{D5CDD505-2E9C-101B-9397-08002B2CF9AE}" pid="10" name="Имя варианта">
    <vt:lpwstr>Вариант (новый от 01.09.2016 10:57:40)</vt:lpwstr>
  </property>
  <property fmtid="{D5CDD505-2E9C-101B-9397-08002B2CF9AE}" pid="11" name="Код отчета">
    <vt:lpwstr>6704D8F3FE1A47649E4B64C21714B4</vt:lpwstr>
  </property>
  <property fmtid="{D5CDD505-2E9C-101B-9397-08002B2CF9AE}" pid="12" name="Локальная база">
    <vt:lpwstr>не используется</vt:lpwstr>
  </property>
</Properties>
</file>