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0_общие документы\0_общие документы\открытость бюджетных данных\2 этап\Открытость бюджетных данных 2018 год\"/>
    </mc:Choice>
  </mc:AlternateContent>
  <bookViews>
    <workbookView xWindow="0" yWindow="0" windowWidth="28800" windowHeight="12435" activeTab="1"/>
  </bookViews>
  <sheets>
    <sheet name="Изменения" sheetId="5" r:id="rId1"/>
    <sheet name="Изменения (2)" sheetId="6" r:id="rId2"/>
  </sheets>
  <definedNames>
    <definedName name="_xlnm.Print_Titles" localSheetId="1">'Изменения (2)'!$2:$2</definedName>
  </definedNames>
  <calcPr calcId="152511"/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3" i="6"/>
  <c r="L95" i="6" l="1"/>
  <c r="K95" i="6"/>
  <c r="J95" i="6"/>
  <c r="I95" i="6"/>
  <c r="H95" i="6"/>
  <c r="G95" i="6"/>
  <c r="F95" i="6"/>
  <c r="E95" i="6"/>
  <c r="D95" i="6"/>
  <c r="C95" i="6"/>
  <c r="L94" i="6"/>
  <c r="K94" i="6"/>
  <c r="J94" i="6"/>
  <c r="I94" i="6"/>
  <c r="H94" i="6"/>
  <c r="G94" i="6"/>
  <c r="F94" i="6"/>
  <c r="E94" i="6"/>
  <c r="D94" i="6"/>
  <c r="C94" i="6"/>
  <c r="L93" i="6"/>
  <c r="K93" i="6"/>
  <c r="J93" i="6"/>
  <c r="I93" i="6"/>
  <c r="H93" i="6"/>
  <c r="G93" i="6"/>
  <c r="F93" i="6"/>
  <c r="E93" i="6"/>
  <c r="D93" i="6"/>
  <c r="C93" i="6"/>
  <c r="L92" i="6"/>
  <c r="K92" i="6"/>
  <c r="J92" i="6"/>
  <c r="I92" i="6"/>
  <c r="H92" i="6"/>
  <c r="G92" i="6"/>
  <c r="F92" i="6"/>
  <c r="E92" i="6"/>
  <c r="D92" i="6"/>
  <c r="C92" i="6"/>
  <c r="L91" i="6"/>
  <c r="K91" i="6"/>
  <c r="J91" i="6"/>
  <c r="I91" i="6"/>
  <c r="H91" i="6"/>
  <c r="G91" i="6"/>
  <c r="F91" i="6"/>
  <c r="E91" i="6"/>
  <c r="D91" i="6"/>
  <c r="C91" i="6"/>
  <c r="L90" i="6"/>
  <c r="K90" i="6"/>
  <c r="J90" i="6"/>
  <c r="I90" i="6"/>
  <c r="H90" i="6"/>
  <c r="G90" i="6"/>
  <c r="F90" i="6"/>
  <c r="E90" i="6"/>
  <c r="D90" i="6"/>
  <c r="C90" i="6"/>
  <c r="L89" i="6"/>
  <c r="K89" i="6"/>
  <c r="J89" i="6"/>
  <c r="I89" i="6"/>
  <c r="H89" i="6"/>
  <c r="G89" i="6"/>
  <c r="F89" i="6"/>
  <c r="E89" i="6"/>
  <c r="D89" i="6"/>
  <c r="C89" i="6"/>
  <c r="L88" i="6"/>
  <c r="K88" i="6"/>
  <c r="J88" i="6"/>
  <c r="I88" i="6"/>
  <c r="H88" i="6"/>
  <c r="G88" i="6"/>
  <c r="F88" i="6"/>
  <c r="E88" i="6"/>
  <c r="D88" i="6"/>
  <c r="C88" i="6"/>
  <c r="L87" i="6"/>
  <c r="K87" i="6"/>
  <c r="J87" i="6"/>
  <c r="I87" i="6"/>
  <c r="H87" i="6"/>
  <c r="G87" i="6"/>
  <c r="F87" i="6"/>
  <c r="E87" i="6"/>
  <c r="D87" i="6"/>
  <c r="C87" i="6"/>
  <c r="L86" i="6"/>
  <c r="K86" i="6"/>
  <c r="J86" i="6"/>
  <c r="I86" i="6"/>
  <c r="H86" i="6"/>
  <c r="G86" i="6"/>
  <c r="F86" i="6"/>
  <c r="E86" i="6"/>
  <c r="D86" i="6"/>
  <c r="C86" i="6"/>
  <c r="L85" i="6"/>
  <c r="K85" i="6"/>
  <c r="J85" i="6"/>
  <c r="I85" i="6"/>
  <c r="H85" i="6"/>
  <c r="G85" i="6"/>
  <c r="F85" i="6"/>
  <c r="E85" i="6"/>
  <c r="D85" i="6"/>
  <c r="C85" i="6"/>
  <c r="L84" i="6"/>
  <c r="K84" i="6"/>
  <c r="J84" i="6"/>
  <c r="I84" i="6"/>
  <c r="H84" i="6"/>
  <c r="G84" i="6"/>
  <c r="F84" i="6"/>
  <c r="E84" i="6"/>
  <c r="D84" i="6"/>
  <c r="C84" i="6"/>
  <c r="L83" i="6"/>
  <c r="K83" i="6"/>
  <c r="J83" i="6"/>
  <c r="I83" i="6"/>
  <c r="H83" i="6"/>
  <c r="G83" i="6"/>
  <c r="F83" i="6"/>
  <c r="E83" i="6"/>
  <c r="D83" i="6"/>
  <c r="C83" i="6"/>
  <c r="L82" i="6"/>
  <c r="K82" i="6"/>
  <c r="J82" i="6"/>
  <c r="I82" i="6"/>
  <c r="H82" i="6"/>
  <c r="G82" i="6"/>
  <c r="F82" i="6"/>
  <c r="E82" i="6"/>
  <c r="D82" i="6"/>
  <c r="C82" i="6"/>
  <c r="L81" i="6"/>
  <c r="K81" i="6"/>
  <c r="J81" i="6"/>
  <c r="I81" i="6"/>
  <c r="H81" i="6"/>
  <c r="G81" i="6"/>
  <c r="F81" i="6"/>
  <c r="E81" i="6"/>
  <c r="D81" i="6"/>
  <c r="C81" i="6"/>
  <c r="C10" i="6"/>
  <c r="L10" i="6" s="1"/>
  <c r="D95" i="5"/>
  <c r="E95" i="5"/>
  <c r="F95" i="5"/>
  <c r="G95" i="5"/>
  <c r="H95" i="5"/>
  <c r="I95" i="5"/>
  <c r="J95" i="5"/>
  <c r="K95" i="5"/>
  <c r="L95" i="5"/>
  <c r="D94" i="5"/>
  <c r="E94" i="5"/>
  <c r="F94" i="5"/>
  <c r="G94" i="5"/>
  <c r="H94" i="5"/>
  <c r="I94" i="5"/>
  <c r="J94" i="5"/>
  <c r="K94" i="5"/>
  <c r="L94" i="5"/>
  <c r="D93" i="5"/>
  <c r="E93" i="5"/>
  <c r="F93" i="5"/>
  <c r="G93" i="5"/>
  <c r="H93" i="5"/>
  <c r="I93" i="5"/>
  <c r="J93" i="5"/>
  <c r="K93" i="5"/>
  <c r="L93" i="5"/>
  <c r="D92" i="5"/>
  <c r="E92" i="5"/>
  <c r="F92" i="5"/>
  <c r="G92" i="5"/>
  <c r="H92" i="5"/>
  <c r="I92" i="5"/>
  <c r="J92" i="5"/>
  <c r="K92" i="5"/>
  <c r="L92" i="5"/>
  <c r="D91" i="5"/>
  <c r="E91" i="5"/>
  <c r="F91" i="5"/>
  <c r="G91" i="5"/>
  <c r="H91" i="5"/>
  <c r="I91" i="5"/>
  <c r="J91" i="5"/>
  <c r="K91" i="5"/>
  <c r="L91" i="5"/>
  <c r="D90" i="5"/>
  <c r="E90" i="5"/>
  <c r="F90" i="5"/>
  <c r="G90" i="5"/>
  <c r="H90" i="5"/>
  <c r="I90" i="5"/>
  <c r="J90" i="5"/>
  <c r="K90" i="5"/>
  <c r="L90" i="5"/>
  <c r="D89" i="5"/>
  <c r="E89" i="5"/>
  <c r="F89" i="5"/>
  <c r="G89" i="5"/>
  <c r="H89" i="5"/>
  <c r="I89" i="5"/>
  <c r="J89" i="5"/>
  <c r="K89" i="5"/>
  <c r="L89" i="5"/>
  <c r="D88" i="5"/>
  <c r="E88" i="5"/>
  <c r="F88" i="5"/>
  <c r="G88" i="5"/>
  <c r="H88" i="5"/>
  <c r="I88" i="5"/>
  <c r="J88" i="5"/>
  <c r="K88" i="5"/>
  <c r="L88" i="5"/>
  <c r="D87" i="5"/>
  <c r="E87" i="5"/>
  <c r="F87" i="5"/>
  <c r="G87" i="5"/>
  <c r="H87" i="5"/>
  <c r="I87" i="5"/>
  <c r="J87" i="5"/>
  <c r="K87" i="5"/>
  <c r="L87" i="5"/>
  <c r="D86" i="5"/>
  <c r="E86" i="5"/>
  <c r="F86" i="5"/>
  <c r="G86" i="5"/>
  <c r="H86" i="5"/>
  <c r="I86" i="5"/>
  <c r="J86" i="5"/>
  <c r="K86" i="5"/>
  <c r="L86" i="5"/>
  <c r="D85" i="5"/>
  <c r="E85" i="5"/>
  <c r="F85" i="5"/>
  <c r="G85" i="5"/>
  <c r="H85" i="5"/>
  <c r="I85" i="5"/>
  <c r="J85" i="5"/>
  <c r="K85" i="5"/>
  <c r="L85" i="5"/>
  <c r="D84" i="5"/>
  <c r="E84" i="5"/>
  <c r="F84" i="5"/>
  <c r="G84" i="5"/>
  <c r="H84" i="5"/>
  <c r="I84" i="5"/>
  <c r="J84" i="5"/>
  <c r="K84" i="5"/>
  <c r="L84" i="5"/>
  <c r="D83" i="5"/>
  <c r="E83" i="5"/>
  <c r="F83" i="5"/>
  <c r="G83" i="5"/>
  <c r="H83" i="5"/>
  <c r="I83" i="5"/>
  <c r="J83" i="5"/>
  <c r="K83" i="5"/>
  <c r="L83" i="5"/>
  <c r="C83" i="5"/>
  <c r="D82" i="5"/>
  <c r="E82" i="5"/>
  <c r="F82" i="5"/>
  <c r="G82" i="5"/>
  <c r="H82" i="5"/>
  <c r="I82" i="5"/>
  <c r="J82" i="5"/>
  <c r="K82" i="5"/>
  <c r="L82" i="5"/>
  <c r="C95" i="5"/>
  <c r="C94" i="5"/>
  <c r="C93" i="5"/>
  <c r="C92" i="5"/>
  <c r="C90" i="5"/>
  <c r="C91" i="5"/>
  <c r="C89" i="5"/>
  <c r="C88" i="5"/>
  <c r="C87" i="5"/>
  <c r="C86" i="5"/>
  <c r="C85" i="5"/>
  <c r="C84" i="5"/>
  <c r="C82" i="5"/>
  <c r="D81" i="5"/>
  <c r="E81" i="5"/>
  <c r="F81" i="5"/>
  <c r="G81" i="5"/>
  <c r="H81" i="5"/>
  <c r="I81" i="5"/>
  <c r="J81" i="5"/>
  <c r="K81" i="5"/>
  <c r="L81" i="5"/>
  <c r="C81" i="5"/>
  <c r="F10" i="5" l="1"/>
  <c r="E10" i="5"/>
  <c r="D10" i="5"/>
  <c r="C10" i="5"/>
</calcChain>
</file>

<file path=xl/sharedStrings.xml><?xml version="1.0" encoding="utf-8"?>
<sst xmlns="http://schemas.openxmlformats.org/spreadsheetml/2006/main" count="334" uniqueCount="165">
  <si>
    <t>Иные дотации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</si>
  <si>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</si>
  <si>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</si>
  <si>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</si>
  <si>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</si>
  <si>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</si>
  <si>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</si>
  <si>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</si>
  <si>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</si>
  <si>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</si>
  <si>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</si>
  <si>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</si>
  <si>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</si>
  <si>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</si>
  <si>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</si>
  <si>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</si>
  <si>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</si>
  <si>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</si>
  <si>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</si>
  <si>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</si>
  <si>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</si>
  <si>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</si>
  <si>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</si>
  <si>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</si>
  <si>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</si>
  <si>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</si>
  <si>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</si>
  <si>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</si>
  <si>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</si>
  <si>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</si>
  <si>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</si>
  <si>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</si>
  <si>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</si>
  <si>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</si>
  <si>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</si>
  <si>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</si>
  <si>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</si>
  <si>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</si>
  <si>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</si>
  <si>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</si>
  <si>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</si>
  <si>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</si>
  <si>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</si>
  <si>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</si>
  <si>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</si>
  <si>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</si>
  <si>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</si>
  <si>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</si>
  <si>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</si>
  <si>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</si>
  <si>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</si>
  <si>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</si>
  <si>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</si>
  <si>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</si>
  <si>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</si>
  <si>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</si>
  <si>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</si>
  <si>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</si>
  <si>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</si>
  <si>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</si>
  <si>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</si>
  <si>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</si>
  <si>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</si>
  <si>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</si>
  <si>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</si>
  <si>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</si>
  <si>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</si>
  <si>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</si>
  <si>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>Наименование</t>
  </si>
  <si>
    <t>Код дохода / РзПз</t>
  </si>
  <si>
    <t>Закон 
Ивановской области
 (первоначальная редакция)</t>
  </si>
  <si>
    <t>Доходы бюджета - всего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</si>
  <si>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</si>
  <si>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</si>
  <si>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</si>
  <si>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</si>
  <si>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</t>
  </si>
  <si>
    <t>Иные межбюджетные трансферты</t>
  </si>
  <si>
    <t>Иные безвозмездные поступления</t>
  </si>
  <si>
    <t>2 00 00000 00 0000 000</t>
  </si>
  <si>
    <t>2 02 00000 00 0000 000</t>
  </si>
  <si>
    <t>2 02 10000 00 0000 151</t>
  </si>
  <si>
    <t>2 02 20000 00 0000 151</t>
  </si>
  <si>
    <t>2 02 30000 00 0000 151</t>
  </si>
  <si>
    <t>2 02 40000 00 0000 151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</si>
  <si>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</si>
  <si>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</si>
  <si>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</si>
  <si>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</si>
  <si>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</si>
  <si>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</si>
  <si>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</si>
  <si>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</si>
  <si>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</si>
  <si>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</si>
  <si>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</si>
  <si>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</si>
  <si>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</si>
  <si>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</si>
  <si>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</si>
  <si>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</si>
  <si>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</si>
  <si>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</si>
  <si>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</si>
  <si>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</si>
  <si>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</si>
  <si>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</si>
  <si>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</si>
  <si>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</si>
  <si>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</si>
  <si>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</si>
  <si>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</si>
  <si>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</si>
  <si>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</si>
  <si>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</si>
  <si>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</si>
  <si>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</si>
  <si>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</si>
  <si>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</si>
  <si>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</si>
  <si>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</si>
  <si>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</si>
  <si>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</si>
  <si>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</si>
  <si>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</si>
  <si>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</si>
  <si>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</si>
  <si>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</si>
  <si>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</si>
  <si>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</si>
  <si>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</si>
  <si>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Заготовка, переработка, хранение и обеспечение безопасности донорской крови и её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</si>
  <si>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</si>
  <si>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</si>
  <si>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</si>
  <si>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</si>
  <si>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</si>
  <si>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</si>
  <si>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</si>
  <si>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</si>
  <si>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</si>
  <si>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</si>
  <si>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</si>
  <si>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</si>
  <si>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</si>
  <si>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</si>
  <si>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</si>
  <si>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</si>
  <si>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</si>
  <si>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</si>
  <si>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Расходы бюджета - всего</t>
  </si>
  <si>
    <t>X</t>
  </si>
  <si>
    <t>ОБЩЕГОСУДАРСТВЕННЫЕ ВОПРОСЫ</t>
  </si>
  <si>
    <t>Итого</t>
  </si>
  <si>
    <t>Сведения о внесенных изменениях в Закон Ивановской области 
от 11.12.2017 № 96-ОЗ "Об областном бюджете на 2018 год и на плановый период 2019 и 2020 годов" в части доходов и расходов областного бюджета на 2018 год</t>
  </si>
  <si>
    <t>Закон 
Ивановской области
 от 29.01.2018 
№ 1-ОЗ</t>
  </si>
  <si>
    <t>Закон 
Ивановской области
 от 07.03.2018 
№ 3-ОЗ</t>
  </si>
  <si>
    <t>Закон 
Ивановской области
 от 19.03.2018 
№ 13-ОЗ</t>
  </si>
  <si>
    <t>Закон 
Ивановской области
 от 02.04.2018 
№ 15-ОЗ</t>
  </si>
  <si>
    <t>Закон 
Ивановской области
 от 27.04.2018 
№ 19-ОЗ</t>
  </si>
  <si>
    <t>Закон 
Ивановской области
 от 06.06.2018 
№ 27-ОЗ</t>
  </si>
  <si>
    <t>Закон 
Ивановской области
 от 02.07.2018 
№ 36-ОЗ</t>
  </si>
  <si>
    <t>Закон 
Ивановской области
 от 25.10.2018 
№ 48-ОЗ</t>
  </si>
  <si>
    <t>Закон 
Ивановской области
 от 20.12.2018 
№ 80-ОЗ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</si>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</sst>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0" fontId="4" fillId="0" borderId="1"/>
  </cellStyleXfs>
  <cellXfs count="44">
    <xf numFmtId="0" fontId="0" fillId="0" borderId="0" xfId="0"/>
    <xf numFmtId="0" fontId="5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5" borderId="8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1" xfId="0" applyFont="1" applyBorder="1"/>
    <xf numFmtId="0" fontId="6" fillId="5" borderId="9" xfId="0" applyFont="1" applyFill="1" applyBorder="1" applyAlignment="1">
      <alignment horizontal="left" vertical="center" wrapText="1"/>
    </xf>
    <xf numFmtId="0" fontId="6" fillId="0" borderId="7" xfId="4" applyNumberFormat="1" applyFont="1" applyBorder="1" applyAlignment="1" applyProtection="1">
      <alignment horizontal="center" vertical="top" wrapText="1"/>
    </xf>
    <xf numFmtId="0" fontId="8" fillId="0" borderId="2" xfId="4" applyNumberFormat="1" applyFont="1" applyAlignment="1" applyProtection="1">
      <alignment horizontal="center" vertical="top" wrapText="1"/>
    </xf>
    <xf numFmtId="0" fontId="6" fillId="0" borderId="2" xfId="4" applyNumberFormat="1" applyFont="1" applyAlignment="1" applyProtection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4" fontId="6" fillId="0" borderId="6" xfId="6" applyFont="1" applyFill="1" applyBorder="1" applyAlignment="1" applyProtection="1">
      <alignment horizontal="center" vertical="top" shrinkToFit="1"/>
    </xf>
    <xf numFmtId="4" fontId="6" fillId="0" borderId="7" xfId="6" applyFont="1" applyFill="1" applyBorder="1" applyAlignment="1" applyProtection="1">
      <alignment horizontal="center" vertical="top" shrinkToFit="1"/>
    </xf>
    <xf numFmtId="4" fontId="8" fillId="0" borderId="7" xfId="6" applyFont="1" applyFill="1" applyBorder="1" applyAlignment="1" applyProtection="1">
      <alignment horizontal="center" vertical="top" shrinkToFit="1"/>
    </xf>
    <xf numFmtId="0" fontId="5" fillId="0" borderId="6" xfId="0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center" vertical="top"/>
    </xf>
    <xf numFmtId="4" fontId="5" fillId="0" borderId="11" xfId="0" applyNumberFormat="1" applyFont="1" applyBorder="1" applyAlignment="1">
      <alignment horizontal="center" vertical="top"/>
    </xf>
    <xf numFmtId="4" fontId="6" fillId="0" borderId="10" xfId="6" applyFont="1" applyFill="1" applyBorder="1" applyAlignment="1" applyProtection="1">
      <alignment horizontal="center" vertical="top" shrinkToFit="1"/>
    </xf>
    <xf numFmtId="4" fontId="6" fillId="0" borderId="12" xfId="6" applyFont="1" applyFill="1" applyBorder="1" applyAlignment="1" applyProtection="1">
      <alignment horizontal="center" vertical="top" shrinkToFit="1"/>
    </xf>
    <xf numFmtId="4" fontId="8" fillId="0" borderId="12" xfId="6" applyFont="1" applyFill="1" applyBorder="1" applyAlignment="1" applyProtection="1">
      <alignment horizontal="center" vertical="top" shrinkToFit="1"/>
    </xf>
    <xf numFmtId="4" fontId="7" fillId="0" borderId="8" xfId="0" applyNumberFormat="1" applyFont="1" applyBorder="1" applyAlignment="1">
      <alignment horizontal="center" vertical="top"/>
    </xf>
    <xf numFmtId="4" fontId="6" fillId="0" borderId="6" xfId="6" applyFont="1" applyFill="1" applyBorder="1" applyAlignment="1" applyProtection="1">
      <alignment horizontal="center" vertical="top" wrapText="1" shrinkToFit="1"/>
    </xf>
    <xf numFmtId="4" fontId="6" fillId="0" borderId="14" xfId="6" applyFont="1" applyFill="1" applyBorder="1" applyAlignment="1" applyProtection="1">
      <alignment horizontal="center" vertical="top" shrinkToFit="1"/>
    </xf>
    <xf numFmtId="4" fontId="8" fillId="0" borderId="14" xfId="6" applyFont="1" applyFill="1" applyBorder="1" applyAlignment="1" applyProtection="1">
      <alignment horizontal="center" vertical="top" shrinkToFit="1"/>
    </xf>
    <xf numFmtId="4" fontId="8" fillId="0" borderId="15" xfId="6" applyFont="1" applyFill="1" applyBorder="1" applyAlignment="1" applyProtection="1">
      <alignment horizontal="center" vertical="top" shrinkToFit="1"/>
    </xf>
    <xf numFmtId="4" fontId="5" fillId="6" borderId="10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5" fillId="0" borderId="6" xfId="0" applyNumberFormat="1" applyFont="1" applyFill="1" applyBorder="1" applyAlignment="1">
      <alignment horizontal="center" vertical="top"/>
    </xf>
    <xf numFmtId="0" fontId="8" fillId="0" borderId="16" xfId="4" applyNumberFormat="1" applyFont="1" applyBorder="1" applyAlignment="1" applyProtection="1">
      <alignment horizontal="center" vertical="top" wrapText="1"/>
    </xf>
    <xf numFmtId="0" fontId="10" fillId="0" borderId="13" xfId="0" applyFont="1" applyBorder="1" applyAlignment="1">
      <alignment horizontal="center" vertical="top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Обычный 2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5"/>
  <sheetViews>
    <sheetView zoomScaleNormal="100" workbookViewId="0">
      <selection activeCell="E8" sqref="E8"/>
    </sheetView>
  </sheetViews>
  <sheetFormatPr defaultRowHeight="15" x14ac:dyDescent="0.25"/>
  <cols>
    <col min="1" max="1" width="36.85546875" customWidth="1"/>
    <col min="2" max="2" width="20.140625" style="8" customWidth="1"/>
    <col min="3" max="3" width="19.5703125" customWidth="1"/>
    <col min="4" max="5" width="19.42578125" customWidth="1"/>
    <col min="6" max="6" width="22.5703125" customWidth="1"/>
    <col min="7" max="7" width="20.140625" customWidth="1"/>
    <col min="8" max="8" width="27" customWidth="1"/>
    <col min="9" max="9" width="20.42578125" customWidth="1"/>
    <col min="10" max="10" width="19.7109375" customWidth="1"/>
    <col min="11" max="11" width="18.85546875" customWidth="1"/>
    <col min="12" max="12" width="19.28515625" customWidth="1"/>
    <col min="13" max="13" width="17.42578125" customWidth="1"/>
  </cols>
  <sheetData>
    <row r="1" spans="1:16384" ht="33" customHeight="1" x14ac:dyDescent="0.25">
      <c r="A1" s="43" t="s">
        <v>154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384" ht="51" x14ac:dyDescent="0.25">
      <c r="A2" s="1" t="s">
        <v>68</v>
      </c>
      <c r="B2" s="1" t="s">
        <v>69</v>
      </c>
      <c r="C2" s="39" t="s">
        <v>70</v>
      </c>
      <c r="D2" s="39" t="s">
        <v>155</v>
      </c>
      <c r="E2" s="39" t="s">
        <v>156</v>
      </c>
      <c r="F2" s="39" t="s">
        <v>157</v>
      </c>
      <c r="G2" s="39" t="s">
        <v>158</v>
      </c>
      <c r="H2" s="39" t="s">
        <v>159</v>
      </c>
      <c r="I2" s="39" t="s">
        <v>160</v>
      </c>
      <c r="J2" s="39" t="s">
        <v>161</v>
      </c>
      <c r="K2" s="39" t="s">
        <v>162</v>
      </c>
      <c r="L2" s="39" t="s">
        <v>163</v>
      </c>
      <c r="M2" s="1" t="s">
        <v>153</v>
      </c>
    </row>
    <row r="3" spans="1:16384" s="9" customFormat="1" x14ac:dyDescent="0.25">
      <c r="A3" s="2" t="s">
        <v>71</v>
      </c>
      <c r="B3" s="19" t="s">
        <v>151</v>
      </c>
      <c r="C3" s="21">
        <v>37494122682.040001</v>
      </c>
      <c r="D3" s="21">
        <v>37494122682.040001</v>
      </c>
      <c r="E3" s="20">
        <v>37494122682.040001</v>
      </c>
      <c r="F3" s="20">
        <v>37494122682.040001</v>
      </c>
      <c r="G3" s="20">
        <v>37494122682.040001</v>
      </c>
      <c r="H3" s="20">
        <v>37720462870.470001</v>
      </c>
      <c r="I3" s="20">
        <v>38103808670.470001</v>
      </c>
      <c r="J3" s="20">
        <v>38099700090.870003</v>
      </c>
      <c r="K3" s="27">
        <v>38415491202.980003</v>
      </c>
      <c r="L3" s="20">
        <v>37928310670.489998</v>
      </c>
      <c r="M3" s="20"/>
    </row>
    <row r="4" spans="1:16384" s="9" customFormat="1" x14ac:dyDescent="0.25">
      <c r="A4" s="2" t="s">
        <v>72</v>
      </c>
      <c r="B4" s="19" t="s">
        <v>79</v>
      </c>
      <c r="C4" s="20">
        <v>17900574772.400002</v>
      </c>
      <c r="D4" s="21">
        <v>17900574772.400002</v>
      </c>
      <c r="E4" s="20">
        <v>17900574772.400002</v>
      </c>
      <c r="F4" s="20">
        <v>17900574772.400002</v>
      </c>
      <c r="G4" s="20">
        <v>17900574772.400002</v>
      </c>
      <c r="H4" s="20">
        <v>18126914960.799999</v>
      </c>
      <c r="I4" s="20">
        <v>18510260760.830002</v>
      </c>
      <c r="J4" s="20">
        <v>18506152181.23</v>
      </c>
      <c r="K4" s="38">
        <v>18812281108.32</v>
      </c>
      <c r="L4" s="20">
        <v>18325100575.830002</v>
      </c>
      <c r="M4" s="20"/>
    </row>
    <row r="5" spans="1:16384" s="9" customFormat="1" ht="50.25" customHeight="1" x14ac:dyDescent="0.25">
      <c r="A5" s="2" t="s">
        <v>73</v>
      </c>
      <c r="B5" s="19" t="s">
        <v>80</v>
      </c>
      <c r="C5" s="20">
        <v>17517598667</v>
      </c>
      <c r="D5" s="21">
        <v>17517598667</v>
      </c>
      <c r="E5" s="20">
        <v>17517598667</v>
      </c>
      <c r="F5" s="20">
        <v>17517598667</v>
      </c>
      <c r="G5" s="20">
        <v>17517598667</v>
      </c>
      <c r="H5" s="20">
        <v>17787083567</v>
      </c>
      <c r="I5" s="20">
        <v>18170429367</v>
      </c>
      <c r="J5" s="20">
        <v>18165570787.400002</v>
      </c>
      <c r="K5" s="38">
        <v>18471572987.400002</v>
      </c>
      <c r="L5" s="20">
        <v>18285235287.400002</v>
      </c>
      <c r="M5" s="20"/>
    </row>
    <row r="6" spans="1:16384" ht="25.5" x14ac:dyDescent="0.25">
      <c r="A6" s="3" t="s">
        <v>74</v>
      </c>
      <c r="B6" s="22" t="s">
        <v>81</v>
      </c>
      <c r="C6" s="23">
        <v>13774123000</v>
      </c>
      <c r="D6" s="24">
        <v>13774123000</v>
      </c>
      <c r="E6" s="23">
        <v>13774123000</v>
      </c>
      <c r="F6" s="23">
        <v>13774123000</v>
      </c>
      <c r="G6" s="23">
        <v>13774123000</v>
      </c>
      <c r="H6" s="23">
        <v>13891129000</v>
      </c>
      <c r="I6" s="23">
        <v>13891129000</v>
      </c>
      <c r="J6" s="23">
        <v>13891129000</v>
      </c>
      <c r="K6" s="28">
        <v>14141129000</v>
      </c>
      <c r="L6" s="23">
        <v>14251129000</v>
      </c>
      <c r="M6" s="20"/>
    </row>
    <row r="7" spans="1:16384" ht="38.25" x14ac:dyDescent="0.25">
      <c r="A7" s="3" t="s">
        <v>75</v>
      </c>
      <c r="B7" s="22" t="s">
        <v>82</v>
      </c>
      <c r="C7" s="23">
        <v>1705690900</v>
      </c>
      <c r="D7" s="24">
        <v>1705690900</v>
      </c>
      <c r="E7" s="23">
        <v>1705690900</v>
      </c>
      <c r="F7" s="23">
        <v>1705690900</v>
      </c>
      <c r="G7" s="23">
        <v>1705690900</v>
      </c>
      <c r="H7" s="23">
        <v>1708772100</v>
      </c>
      <c r="I7" s="23">
        <v>1825997500</v>
      </c>
      <c r="J7" s="23">
        <v>1818354993</v>
      </c>
      <c r="K7" s="28">
        <v>1819616793</v>
      </c>
      <c r="L7" s="23">
        <v>1654059293</v>
      </c>
      <c r="M7" s="20"/>
    </row>
    <row r="8" spans="1:16384" ht="25.5" x14ac:dyDescent="0.25">
      <c r="A8" s="3" t="s">
        <v>76</v>
      </c>
      <c r="B8" s="22" t="s">
        <v>83</v>
      </c>
      <c r="C8" s="23">
        <v>1964623500</v>
      </c>
      <c r="D8" s="24">
        <v>1964623500</v>
      </c>
      <c r="E8" s="23">
        <v>1964623500</v>
      </c>
      <c r="F8" s="23">
        <v>1964623500</v>
      </c>
      <c r="G8" s="23">
        <v>1964623500</v>
      </c>
      <c r="H8" s="23">
        <v>2114021200</v>
      </c>
      <c r="I8" s="23">
        <v>2114021200</v>
      </c>
      <c r="J8" s="23">
        <v>2115178700</v>
      </c>
      <c r="K8" s="28">
        <v>2151827100</v>
      </c>
      <c r="L8" s="23">
        <v>1913412400</v>
      </c>
      <c r="M8" s="20"/>
    </row>
    <row r="9" spans="1:16384" x14ac:dyDescent="0.25">
      <c r="A9" s="3" t="s">
        <v>77</v>
      </c>
      <c r="B9" s="22" t="s">
        <v>84</v>
      </c>
      <c r="C9" s="23">
        <v>73161267</v>
      </c>
      <c r="D9" s="24">
        <v>73161267</v>
      </c>
      <c r="E9" s="23">
        <v>73161267</v>
      </c>
      <c r="F9" s="23">
        <v>73161267</v>
      </c>
      <c r="G9" s="23">
        <v>73161267</v>
      </c>
      <c r="H9" s="23">
        <v>73161267</v>
      </c>
      <c r="I9" s="23">
        <v>339281667</v>
      </c>
      <c r="J9" s="23">
        <v>340908094.39999998</v>
      </c>
      <c r="K9" s="28">
        <v>359000094.39999998</v>
      </c>
      <c r="L9" s="23">
        <v>466634594.39999998</v>
      </c>
      <c r="M9" s="20"/>
    </row>
    <row r="10" spans="1:16384" s="10" customFormat="1" x14ac:dyDescent="0.25">
      <c r="A10" s="5" t="s">
        <v>78</v>
      </c>
      <c r="B10" s="19" t="s">
        <v>151</v>
      </c>
      <c r="C10" s="25">
        <f>C4-C5</f>
        <v>382976105.40000153</v>
      </c>
      <c r="D10" s="26">
        <f>D4-D5</f>
        <v>382976105.40000153</v>
      </c>
      <c r="E10" s="25">
        <f>E4-E5</f>
        <v>382976105.40000153</v>
      </c>
      <c r="F10" s="25">
        <f>F4-F5</f>
        <v>382976105.40000153</v>
      </c>
      <c r="G10" s="25">
        <v>382976105.39999998</v>
      </c>
      <c r="H10" s="25">
        <v>339831393.82999998</v>
      </c>
      <c r="I10" s="25">
        <v>339831393.82999998</v>
      </c>
      <c r="J10" s="25">
        <v>340581393.82999998</v>
      </c>
      <c r="K10" s="29">
        <v>340581393.82999998</v>
      </c>
      <c r="L10" s="20">
        <v>39865288.43</v>
      </c>
      <c r="M10" s="20"/>
      <c r="BB10" s="6"/>
    </row>
    <row r="11" spans="1:16384" s="10" customFormat="1" ht="12.75" customHeight="1" x14ac:dyDescent="0.25">
      <c r="A11" s="2" t="s">
        <v>150</v>
      </c>
      <c r="B11" s="15" t="s">
        <v>151</v>
      </c>
      <c r="C11" s="25">
        <v>37340986997.529999</v>
      </c>
      <c r="D11" s="34">
        <v>37340986997.529999</v>
      </c>
      <c r="E11" s="16">
        <v>37306661973.139999</v>
      </c>
      <c r="F11" s="16">
        <v>37306661973.139999</v>
      </c>
      <c r="G11" s="16">
        <v>37306661973.139999</v>
      </c>
      <c r="H11" s="16">
        <v>37533002161.57</v>
      </c>
      <c r="I11" s="16">
        <v>37920871816.57</v>
      </c>
      <c r="J11" s="16">
        <v>37857880621.959999</v>
      </c>
      <c r="K11" s="30">
        <v>38254778064.720001</v>
      </c>
      <c r="L11" s="20">
        <v>37715215104.75</v>
      </c>
      <c r="M11" s="20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pans="1:16384" s="10" customFormat="1" ht="28.5" customHeight="1" x14ac:dyDescent="0.25">
      <c r="A12" s="11" t="s">
        <v>152</v>
      </c>
      <c r="B12" s="12" t="s">
        <v>1</v>
      </c>
      <c r="C12" s="25">
        <v>2262638364.7600002</v>
      </c>
      <c r="D12" s="25">
        <v>2181638364.7600002</v>
      </c>
      <c r="E12" s="20">
        <v>2181598364.7600002</v>
      </c>
      <c r="F12" s="20">
        <v>2034242764.76</v>
      </c>
      <c r="G12" s="20">
        <v>2034204792.79</v>
      </c>
      <c r="H12" s="20">
        <v>1925037090.6400001</v>
      </c>
      <c r="I12" s="20">
        <v>1913903485.0999999</v>
      </c>
      <c r="J12" s="17">
        <v>1867456991.1800001</v>
      </c>
      <c r="K12" s="31">
        <v>1905671640.95</v>
      </c>
      <c r="L12" s="20">
        <v>1651795744.0799999</v>
      </c>
      <c r="M12" s="20"/>
    </row>
    <row r="13" spans="1:16384" ht="38.25" x14ac:dyDescent="0.25">
      <c r="A13" s="3" t="s">
        <v>85</v>
      </c>
      <c r="B13" s="13" t="s">
        <v>2</v>
      </c>
      <c r="C13" s="33">
        <v>1914425.39</v>
      </c>
      <c r="D13" s="23">
        <v>1914425.39</v>
      </c>
      <c r="E13" s="23">
        <v>1914425.39</v>
      </c>
      <c r="F13" s="23">
        <v>1914425.39</v>
      </c>
      <c r="G13" s="23">
        <v>1914425.39</v>
      </c>
      <c r="H13" s="23">
        <v>1914425.39</v>
      </c>
      <c r="I13" s="18">
        <v>1914425.39</v>
      </c>
      <c r="J13" s="18">
        <v>1914425.39</v>
      </c>
      <c r="K13" s="32">
        <v>1914425.39</v>
      </c>
      <c r="L13" s="23">
        <v>1914425.39</v>
      </c>
      <c r="M13" s="20"/>
    </row>
    <row r="14" spans="1:16384" ht="63.75" x14ac:dyDescent="0.25">
      <c r="A14" s="3" t="s">
        <v>86</v>
      </c>
      <c r="B14" s="13" t="s">
        <v>3</v>
      </c>
      <c r="C14" s="33">
        <v>148440234.53999999</v>
      </c>
      <c r="D14" s="23">
        <v>148440234.53999999</v>
      </c>
      <c r="E14" s="23">
        <v>148440234.53999999</v>
      </c>
      <c r="F14" s="23">
        <v>148440234.53999999</v>
      </c>
      <c r="G14" s="23">
        <v>148440234.53999999</v>
      </c>
      <c r="H14" s="23">
        <v>148508134.53999999</v>
      </c>
      <c r="I14" s="18">
        <v>148508134.53999999</v>
      </c>
      <c r="J14" s="18">
        <v>150134561.94</v>
      </c>
      <c r="K14" s="32">
        <v>150134561.94</v>
      </c>
      <c r="L14" s="23">
        <v>150819682.34</v>
      </c>
      <c r="M14" s="20"/>
    </row>
    <row r="15" spans="1:16384" ht="63.75" x14ac:dyDescent="0.25">
      <c r="A15" s="3" t="s">
        <v>87</v>
      </c>
      <c r="B15" s="13" t="s">
        <v>4</v>
      </c>
      <c r="C15" s="33">
        <v>179352540.84999999</v>
      </c>
      <c r="D15" s="23">
        <v>179352540.84999999</v>
      </c>
      <c r="E15" s="23">
        <v>179352540.84999999</v>
      </c>
      <c r="F15" s="23">
        <v>179352540.84999999</v>
      </c>
      <c r="G15" s="23">
        <v>179352540.84999999</v>
      </c>
      <c r="H15" s="23">
        <v>179381698.44999999</v>
      </c>
      <c r="I15" s="18">
        <v>179381698.44999999</v>
      </c>
      <c r="J15" s="18">
        <v>179381698.44999999</v>
      </c>
      <c r="K15" s="32">
        <v>176792772.41999999</v>
      </c>
      <c r="L15" s="23">
        <v>176782772.41999999</v>
      </c>
      <c r="M15" s="20"/>
    </row>
    <row r="16" spans="1:16384" x14ac:dyDescent="0.25">
      <c r="A16" s="3" t="s">
        <v>88</v>
      </c>
      <c r="B16" s="13" t="s">
        <v>5</v>
      </c>
      <c r="C16" s="33">
        <v>73874141.180000007</v>
      </c>
      <c r="D16" s="23">
        <v>73874141.180000007</v>
      </c>
      <c r="E16" s="23">
        <v>73874141.180000007</v>
      </c>
      <c r="F16" s="23">
        <v>73874141.180000007</v>
      </c>
      <c r="G16" s="23">
        <v>73874141.180000007</v>
      </c>
      <c r="H16" s="23">
        <v>73874141.180000007</v>
      </c>
      <c r="I16" s="18">
        <v>73874141.180000007</v>
      </c>
      <c r="J16" s="18">
        <v>74739774.799999997</v>
      </c>
      <c r="K16" s="32">
        <v>74150974.799999997</v>
      </c>
      <c r="L16" s="23">
        <v>73981624.430000007</v>
      </c>
      <c r="M16" s="20"/>
    </row>
    <row r="17" spans="1:13" ht="51" x14ac:dyDescent="0.25">
      <c r="A17" s="3" t="s">
        <v>89</v>
      </c>
      <c r="B17" s="13" t="s">
        <v>6</v>
      </c>
      <c r="C17" s="33">
        <v>90397537.689999998</v>
      </c>
      <c r="D17" s="23">
        <v>90397537.689999998</v>
      </c>
      <c r="E17" s="23">
        <v>90397537.689999998</v>
      </c>
      <c r="F17" s="23">
        <v>90397537.689999998</v>
      </c>
      <c r="G17" s="23">
        <v>90397537.689999998</v>
      </c>
      <c r="H17" s="23">
        <v>90313433.230000004</v>
      </c>
      <c r="I17" s="18">
        <v>90313433.230000004</v>
      </c>
      <c r="J17" s="18">
        <v>93263433.230000004</v>
      </c>
      <c r="K17" s="32">
        <v>93263433.230000004</v>
      </c>
      <c r="L17" s="23">
        <v>93263433.230000004</v>
      </c>
      <c r="M17" s="20"/>
    </row>
    <row r="18" spans="1:13" ht="25.5" x14ac:dyDescent="0.25">
      <c r="A18" s="3" t="s">
        <v>90</v>
      </c>
      <c r="B18" s="13" t="s">
        <v>7</v>
      </c>
      <c r="C18" s="33">
        <v>139640004.37</v>
      </c>
      <c r="D18" s="23">
        <v>139640004.37</v>
      </c>
      <c r="E18" s="23">
        <v>139640004.37</v>
      </c>
      <c r="F18" s="23">
        <v>139640004.37</v>
      </c>
      <c r="G18" s="23">
        <v>139640004.37</v>
      </c>
      <c r="H18" s="23">
        <v>139640004.37</v>
      </c>
      <c r="I18" s="18">
        <v>139640004.37</v>
      </c>
      <c r="J18" s="18">
        <v>139640004.37</v>
      </c>
      <c r="K18" s="32">
        <v>139640004.37</v>
      </c>
      <c r="L18" s="23">
        <v>135021610.80000001</v>
      </c>
      <c r="M18" s="20"/>
    </row>
    <row r="19" spans="1:13" x14ac:dyDescent="0.25">
      <c r="A19" s="3" t="s">
        <v>91</v>
      </c>
      <c r="B19" s="13" t="s">
        <v>8</v>
      </c>
      <c r="C19" s="33">
        <v>948718500</v>
      </c>
      <c r="D19" s="23">
        <v>867718500</v>
      </c>
      <c r="E19" s="23">
        <v>867718500</v>
      </c>
      <c r="F19" s="23">
        <v>720362900</v>
      </c>
      <c r="G19" s="23">
        <v>720362900</v>
      </c>
      <c r="H19" s="23">
        <v>606238807.84000003</v>
      </c>
      <c r="I19" s="18">
        <v>592358435.60000002</v>
      </c>
      <c r="J19" s="18">
        <v>523914154.88</v>
      </c>
      <c r="K19" s="32">
        <v>523914154.88</v>
      </c>
      <c r="L19" s="23">
        <v>273914154.88</v>
      </c>
      <c r="M19" s="20"/>
    </row>
    <row r="20" spans="1:13" x14ac:dyDescent="0.25">
      <c r="A20" s="3" t="s">
        <v>92</v>
      </c>
      <c r="B20" s="13" t="s">
        <v>9</v>
      </c>
      <c r="C20" s="33">
        <v>680300980.74000001</v>
      </c>
      <c r="D20" s="23">
        <v>680300980.74000001</v>
      </c>
      <c r="E20" s="23">
        <v>680260980.74000001</v>
      </c>
      <c r="F20" s="23">
        <v>680260980.74000001</v>
      </c>
      <c r="G20" s="23">
        <v>680223008.76999998</v>
      </c>
      <c r="H20" s="23">
        <v>685166445.63999999</v>
      </c>
      <c r="I20" s="18">
        <v>687913212.34000003</v>
      </c>
      <c r="J20" s="18">
        <v>704468938.12</v>
      </c>
      <c r="K20" s="32">
        <v>745861313.91999996</v>
      </c>
      <c r="L20" s="23">
        <v>746098040.59000003</v>
      </c>
      <c r="M20" s="20"/>
    </row>
    <row r="21" spans="1:13" s="9" customFormat="1" x14ac:dyDescent="0.25">
      <c r="A21" s="2" t="s">
        <v>93</v>
      </c>
      <c r="B21" s="14" t="s">
        <v>10</v>
      </c>
      <c r="C21" s="25">
        <v>11203400</v>
      </c>
      <c r="D21" s="25">
        <v>11203400</v>
      </c>
      <c r="E21" s="20">
        <v>11203400</v>
      </c>
      <c r="F21" s="20">
        <v>11203400</v>
      </c>
      <c r="G21" s="20">
        <v>11203400</v>
      </c>
      <c r="H21" s="20">
        <v>11203400</v>
      </c>
      <c r="I21" s="20">
        <v>11203400</v>
      </c>
      <c r="J21" s="17">
        <v>11203400</v>
      </c>
      <c r="K21" s="31">
        <v>13476500</v>
      </c>
      <c r="L21" s="20">
        <v>13476500</v>
      </c>
      <c r="M21" s="20"/>
    </row>
    <row r="22" spans="1:13" ht="25.5" x14ac:dyDescent="0.25">
      <c r="A22" s="3" t="s">
        <v>94</v>
      </c>
      <c r="B22" s="13" t="s">
        <v>11</v>
      </c>
      <c r="C22" s="33">
        <v>11203400</v>
      </c>
      <c r="D22" s="23">
        <v>11203400</v>
      </c>
      <c r="E22" s="23">
        <v>11203400</v>
      </c>
      <c r="F22" s="23">
        <v>11203400</v>
      </c>
      <c r="G22" s="23">
        <v>11203400</v>
      </c>
      <c r="H22" s="23">
        <v>11203400</v>
      </c>
      <c r="I22" s="18">
        <v>11203400</v>
      </c>
      <c r="J22" s="18">
        <v>11203400</v>
      </c>
      <c r="K22" s="32">
        <v>13476500</v>
      </c>
      <c r="L22" s="23">
        <v>13476500</v>
      </c>
      <c r="M22" s="20"/>
    </row>
    <row r="23" spans="1:13" s="9" customFormat="1" ht="38.25" x14ac:dyDescent="0.25">
      <c r="A23" s="2" t="s">
        <v>95</v>
      </c>
      <c r="B23" s="14" t="s">
        <v>12</v>
      </c>
      <c r="C23" s="25">
        <v>326666136.92000002</v>
      </c>
      <c r="D23" s="25">
        <v>326666136.92000002</v>
      </c>
      <c r="E23" s="20">
        <v>326666136.92000002</v>
      </c>
      <c r="F23" s="20">
        <v>326666136.92000002</v>
      </c>
      <c r="G23" s="20">
        <v>326666136.92000002</v>
      </c>
      <c r="H23" s="20">
        <v>330964756.36000001</v>
      </c>
      <c r="I23" s="17">
        <v>341958066.36000001</v>
      </c>
      <c r="J23" s="17">
        <v>382001707.94</v>
      </c>
      <c r="K23" s="31">
        <v>389531507.94</v>
      </c>
      <c r="L23" s="20">
        <v>367312807.94</v>
      </c>
      <c r="M23" s="20"/>
    </row>
    <row r="24" spans="1:13" x14ac:dyDescent="0.25">
      <c r="A24" s="3" t="s">
        <v>96</v>
      </c>
      <c r="B24" s="13" t="s">
        <v>13</v>
      </c>
      <c r="C24" s="33">
        <v>82053200</v>
      </c>
      <c r="D24" s="33">
        <v>82053200</v>
      </c>
      <c r="E24" s="23">
        <v>82053200</v>
      </c>
      <c r="F24" s="23">
        <v>82053200</v>
      </c>
      <c r="G24" s="23">
        <v>82053200</v>
      </c>
      <c r="H24" s="23">
        <v>82053200</v>
      </c>
      <c r="I24" s="18">
        <v>86046510</v>
      </c>
      <c r="J24" s="18">
        <v>86046510</v>
      </c>
      <c r="K24" s="32">
        <v>93076310</v>
      </c>
      <c r="L24" s="23">
        <v>70773110</v>
      </c>
      <c r="M24" s="20"/>
    </row>
    <row r="25" spans="1:13" ht="51" x14ac:dyDescent="0.25">
      <c r="A25" s="3" t="s">
        <v>97</v>
      </c>
      <c r="B25" s="13" t="s">
        <v>14</v>
      </c>
      <c r="C25" s="33">
        <v>134338152.12</v>
      </c>
      <c r="D25" s="33">
        <v>134338152.12</v>
      </c>
      <c r="E25" s="23">
        <v>134338152.12</v>
      </c>
      <c r="F25" s="23">
        <v>134338152.12</v>
      </c>
      <c r="G25" s="23">
        <v>134338152.12</v>
      </c>
      <c r="H25" s="23">
        <v>135426427.37</v>
      </c>
      <c r="I25" s="18">
        <v>142426427.37</v>
      </c>
      <c r="J25" s="18">
        <v>182470068.94999999</v>
      </c>
      <c r="K25" s="32">
        <v>180285555.96000001</v>
      </c>
      <c r="L25" s="23">
        <v>180285555.96000001</v>
      </c>
      <c r="M25" s="20"/>
    </row>
    <row r="26" spans="1:13" x14ac:dyDescent="0.25">
      <c r="A26" s="3" t="s">
        <v>98</v>
      </c>
      <c r="B26" s="13" t="s">
        <v>15</v>
      </c>
      <c r="C26" s="33">
        <v>110274784.8</v>
      </c>
      <c r="D26" s="33">
        <v>110274784.8</v>
      </c>
      <c r="E26" s="23">
        <v>110274784.8</v>
      </c>
      <c r="F26" s="23">
        <v>110274784.8</v>
      </c>
      <c r="G26" s="23">
        <v>110274784.8</v>
      </c>
      <c r="H26" s="23">
        <v>113485128.98999999</v>
      </c>
      <c r="I26" s="18">
        <v>113485128.98999999</v>
      </c>
      <c r="J26" s="18">
        <v>113485128.98999999</v>
      </c>
      <c r="K26" s="32">
        <v>116169641.98</v>
      </c>
      <c r="L26" s="23">
        <v>116254141.98</v>
      </c>
      <c r="M26" s="20"/>
    </row>
    <row r="27" spans="1:13" s="9" customFormat="1" x14ac:dyDescent="0.25">
      <c r="A27" s="2" t="s">
        <v>99</v>
      </c>
      <c r="B27" s="14" t="s">
        <v>16</v>
      </c>
      <c r="C27" s="25">
        <v>4291401894.4099998</v>
      </c>
      <c r="D27" s="25">
        <v>4285801994.4099998</v>
      </c>
      <c r="E27" s="20">
        <v>4648925089.6099997</v>
      </c>
      <c r="F27" s="20">
        <v>4648925089.6099997</v>
      </c>
      <c r="G27" s="20">
        <v>4680504315.5799999</v>
      </c>
      <c r="H27" s="20">
        <v>4685316160.0100002</v>
      </c>
      <c r="I27" s="17">
        <v>4951436560.0100002</v>
      </c>
      <c r="J27" s="17">
        <v>4916923960.0100002</v>
      </c>
      <c r="K27" s="31">
        <v>4931950022.0799999</v>
      </c>
      <c r="L27" s="20">
        <v>4615672132.6499996</v>
      </c>
      <c r="M27" s="20"/>
    </row>
    <row r="28" spans="1:13" x14ac:dyDescent="0.25">
      <c r="A28" s="3" t="s">
        <v>100</v>
      </c>
      <c r="B28" s="13" t="s">
        <v>17</v>
      </c>
      <c r="C28" s="33">
        <v>208434955.84999999</v>
      </c>
      <c r="D28" s="33">
        <v>208434955.84999999</v>
      </c>
      <c r="E28" s="23">
        <v>208434955.84999999</v>
      </c>
      <c r="F28" s="23">
        <v>208434955.84999999</v>
      </c>
      <c r="G28" s="23">
        <v>208434955.84999999</v>
      </c>
      <c r="H28" s="23">
        <v>209974170.24000001</v>
      </c>
      <c r="I28" s="18">
        <v>209974170.24000001</v>
      </c>
      <c r="J28" s="18">
        <v>209974170.24000001</v>
      </c>
      <c r="K28" s="32">
        <v>209974170.24000001</v>
      </c>
      <c r="L28" s="23">
        <v>209974170.24000001</v>
      </c>
      <c r="M28" s="20"/>
    </row>
    <row r="29" spans="1:13" x14ac:dyDescent="0.25">
      <c r="A29" s="3" t="s">
        <v>101</v>
      </c>
      <c r="B29" s="13" t="s">
        <v>18</v>
      </c>
      <c r="C29" s="33">
        <v>560220658.34000003</v>
      </c>
      <c r="D29" s="33">
        <v>560220658.34000003</v>
      </c>
      <c r="E29" s="23">
        <v>560220658.34000003</v>
      </c>
      <c r="F29" s="23">
        <v>560220658.34000003</v>
      </c>
      <c r="G29" s="23">
        <v>553860658.34000003</v>
      </c>
      <c r="H29" s="23">
        <v>557231908.41999996</v>
      </c>
      <c r="I29" s="18">
        <v>557231908.41999996</v>
      </c>
      <c r="J29" s="18">
        <v>540799308.41999996</v>
      </c>
      <c r="K29" s="32">
        <v>559041308.41999996</v>
      </c>
      <c r="L29" s="23">
        <v>558499783.08000004</v>
      </c>
      <c r="M29" s="20"/>
    </row>
    <row r="30" spans="1:13" x14ac:dyDescent="0.25">
      <c r="A30" s="3" t="s">
        <v>102</v>
      </c>
      <c r="B30" s="13" t="s">
        <v>19</v>
      </c>
      <c r="C30" s="33">
        <v>17332766.210000001</v>
      </c>
      <c r="D30" s="33">
        <v>17332766.210000001</v>
      </c>
      <c r="E30" s="23">
        <v>17332766.210000001</v>
      </c>
      <c r="F30" s="23">
        <v>17332766.210000001</v>
      </c>
      <c r="G30" s="23">
        <v>55234020.210000001</v>
      </c>
      <c r="H30" s="23">
        <v>55234020.210000001</v>
      </c>
      <c r="I30" s="18">
        <v>55234020.210000001</v>
      </c>
      <c r="J30" s="18">
        <v>55234020.210000001</v>
      </c>
      <c r="K30" s="32">
        <v>55234020.210000001</v>
      </c>
      <c r="L30" s="23">
        <v>55234020.210000001</v>
      </c>
      <c r="M30" s="20"/>
    </row>
    <row r="31" spans="1:13" x14ac:dyDescent="0.25">
      <c r="A31" s="3" t="s">
        <v>103</v>
      </c>
      <c r="B31" s="13" t="s">
        <v>20</v>
      </c>
      <c r="C31" s="33">
        <v>179993440.16999999</v>
      </c>
      <c r="D31" s="33">
        <v>179993440.16999999</v>
      </c>
      <c r="E31" s="23">
        <v>179993440.16999999</v>
      </c>
      <c r="F31" s="23">
        <v>179993440.16999999</v>
      </c>
      <c r="G31" s="23">
        <v>179993440.16999999</v>
      </c>
      <c r="H31" s="23">
        <v>179993440.16999999</v>
      </c>
      <c r="I31" s="18">
        <v>179993440.16999999</v>
      </c>
      <c r="J31" s="18">
        <v>179993440.16999999</v>
      </c>
      <c r="K31" s="32">
        <v>179993440.16999999</v>
      </c>
      <c r="L31" s="23">
        <v>180567640.16999999</v>
      </c>
      <c r="M31" s="20"/>
    </row>
    <row r="32" spans="1:13" x14ac:dyDescent="0.25">
      <c r="A32" s="3" t="s">
        <v>104</v>
      </c>
      <c r="B32" s="13" t="s">
        <v>21</v>
      </c>
      <c r="C32" s="33">
        <v>318255387.57999998</v>
      </c>
      <c r="D32" s="33">
        <v>318255387.57999998</v>
      </c>
      <c r="E32" s="23">
        <v>318255387.57999998</v>
      </c>
      <c r="F32" s="23">
        <v>318255387.57999998</v>
      </c>
      <c r="G32" s="23">
        <v>318255387.57999998</v>
      </c>
      <c r="H32" s="23">
        <v>318156767.54000002</v>
      </c>
      <c r="I32" s="18">
        <v>318156767.54000002</v>
      </c>
      <c r="J32" s="18">
        <v>318156767.54000002</v>
      </c>
      <c r="K32" s="32">
        <v>308156767.54000002</v>
      </c>
      <c r="L32" s="23">
        <v>308156767.54000002</v>
      </c>
      <c r="M32" s="20"/>
    </row>
    <row r="33" spans="1:13" x14ac:dyDescent="0.25">
      <c r="A33" s="3" t="s">
        <v>105</v>
      </c>
      <c r="B33" s="13" t="s">
        <v>22</v>
      </c>
      <c r="C33" s="33">
        <v>2466126169.1500001</v>
      </c>
      <c r="D33" s="33">
        <v>2466126169.1500001</v>
      </c>
      <c r="E33" s="23">
        <v>2829249264.3499999</v>
      </c>
      <c r="F33" s="23">
        <v>2829249264.3499999</v>
      </c>
      <c r="G33" s="23">
        <v>2829249264.3499999</v>
      </c>
      <c r="H33" s="23">
        <v>2829249264.3499999</v>
      </c>
      <c r="I33" s="18">
        <v>3095369664.3499999</v>
      </c>
      <c r="J33" s="18">
        <v>3095369664.3499999</v>
      </c>
      <c r="K33" s="32">
        <v>3105031849.3699999</v>
      </c>
      <c r="L33" s="23">
        <v>3124893849.3699999</v>
      </c>
      <c r="M33" s="20"/>
    </row>
    <row r="34" spans="1:13" ht="25.5" x14ac:dyDescent="0.25">
      <c r="A34" s="3" t="s">
        <v>106</v>
      </c>
      <c r="B34" s="13" t="s">
        <v>23</v>
      </c>
      <c r="C34" s="33">
        <v>541038517.11000001</v>
      </c>
      <c r="D34" s="33">
        <v>535438617.11000001</v>
      </c>
      <c r="E34" s="23">
        <v>535438617.11000001</v>
      </c>
      <c r="F34" s="23">
        <v>535438617.11000001</v>
      </c>
      <c r="G34" s="23">
        <v>535476589.07999998</v>
      </c>
      <c r="H34" s="23">
        <v>535476589.07999998</v>
      </c>
      <c r="I34" s="37">
        <v>535476589.07999998</v>
      </c>
      <c r="J34" s="18">
        <v>517396589.07999998</v>
      </c>
      <c r="K34" s="32">
        <v>514518466.13</v>
      </c>
      <c r="L34" s="23">
        <v>178345902.03999999</v>
      </c>
      <c r="M34" s="20"/>
    </row>
    <row r="35" spans="1:13" s="9" customFormat="1" ht="25.5" x14ac:dyDescent="0.25">
      <c r="A35" s="2" t="s">
        <v>107</v>
      </c>
      <c r="B35" s="14" t="s">
        <v>24</v>
      </c>
      <c r="C35" s="25">
        <v>1670705973.8599999</v>
      </c>
      <c r="D35" s="25">
        <v>1670705973.8599999</v>
      </c>
      <c r="E35" s="20">
        <v>1670705973.8599999</v>
      </c>
      <c r="F35" s="20">
        <v>1818061573.8599999</v>
      </c>
      <c r="G35" s="20">
        <v>1785820319.8599999</v>
      </c>
      <c r="H35" s="20">
        <v>1784720319.8599999</v>
      </c>
      <c r="I35" s="16">
        <v>1785268882.0999999</v>
      </c>
      <c r="J35" s="35">
        <v>1785083882.0999999</v>
      </c>
      <c r="K35" s="31">
        <v>1784354882.0999999</v>
      </c>
      <c r="L35" s="20">
        <v>1777411632.0999999</v>
      </c>
      <c r="M35" s="20"/>
    </row>
    <row r="36" spans="1:13" x14ac:dyDescent="0.25">
      <c r="A36" s="3" t="s">
        <v>108</v>
      </c>
      <c r="B36" s="13" t="s">
        <v>25</v>
      </c>
      <c r="C36" s="33"/>
      <c r="D36" s="33"/>
      <c r="E36" s="23"/>
      <c r="F36" s="23"/>
      <c r="G36" s="23"/>
      <c r="H36" s="23"/>
      <c r="I36" s="23">
        <v>2887062.24</v>
      </c>
      <c r="J36" s="36">
        <v>2887062.24</v>
      </c>
      <c r="K36" s="32">
        <v>2887062.24</v>
      </c>
      <c r="L36" s="23">
        <v>2887062.24</v>
      </c>
      <c r="M36" s="20"/>
    </row>
    <row r="37" spans="1:13" x14ac:dyDescent="0.25">
      <c r="A37" s="3" t="s">
        <v>109</v>
      </c>
      <c r="B37" s="13" t="s">
        <v>26</v>
      </c>
      <c r="C37" s="33">
        <v>1300440465.3199999</v>
      </c>
      <c r="D37" s="33">
        <v>1300440465.3199999</v>
      </c>
      <c r="E37" s="23">
        <v>1300440465.3199999</v>
      </c>
      <c r="F37" s="23">
        <v>1447796065.3199999</v>
      </c>
      <c r="G37" s="23">
        <v>1415554811.3199999</v>
      </c>
      <c r="H37" s="23">
        <v>1415554811.3199999</v>
      </c>
      <c r="I37" s="23">
        <v>1413216311.3199999</v>
      </c>
      <c r="J37" s="36">
        <v>1413229904.45</v>
      </c>
      <c r="K37" s="32">
        <v>1412629904.45</v>
      </c>
      <c r="L37" s="23">
        <v>1406517654.45</v>
      </c>
      <c r="M37" s="20"/>
    </row>
    <row r="38" spans="1:13" x14ac:dyDescent="0.25">
      <c r="A38" s="3" t="s">
        <v>110</v>
      </c>
      <c r="B38" s="13" t="s">
        <v>27</v>
      </c>
      <c r="C38" s="33">
        <v>268590967.74000001</v>
      </c>
      <c r="D38" s="33">
        <v>268590967.74000001</v>
      </c>
      <c r="E38" s="23">
        <v>268590967.74000001</v>
      </c>
      <c r="F38" s="23">
        <v>268590967.74000001</v>
      </c>
      <c r="G38" s="23">
        <v>268590967.74000001</v>
      </c>
      <c r="H38" s="23">
        <v>267490967.74000001</v>
      </c>
      <c r="I38" s="23">
        <v>267490967.74000001</v>
      </c>
      <c r="J38" s="36">
        <v>267305967.74000001</v>
      </c>
      <c r="K38" s="32">
        <v>267176967.74000001</v>
      </c>
      <c r="L38" s="23">
        <v>266345967.74000001</v>
      </c>
      <c r="M38" s="20"/>
    </row>
    <row r="39" spans="1:13" ht="38.25" x14ac:dyDescent="0.25">
      <c r="A39" s="3" t="s">
        <v>111</v>
      </c>
      <c r="B39" s="13" t="s">
        <v>28</v>
      </c>
      <c r="C39" s="33"/>
      <c r="D39" s="33"/>
      <c r="E39" s="23"/>
      <c r="F39" s="23"/>
      <c r="G39" s="23"/>
      <c r="H39" s="23"/>
      <c r="I39" s="23"/>
      <c r="J39" s="23"/>
      <c r="K39" s="23"/>
      <c r="M39" s="20"/>
    </row>
    <row r="40" spans="1:13" ht="25.5" x14ac:dyDescent="0.25">
      <c r="A40" s="3" t="s">
        <v>112</v>
      </c>
      <c r="B40" s="13" t="s">
        <v>29</v>
      </c>
      <c r="C40" s="33">
        <v>101674540.8</v>
      </c>
      <c r="D40" s="33">
        <v>101674540.8</v>
      </c>
      <c r="E40" s="23">
        <v>101674540.8</v>
      </c>
      <c r="F40" s="23">
        <v>101674540.8</v>
      </c>
      <c r="G40" s="23">
        <v>101674540.8</v>
      </c>
      <c r="H40" s="23">
        <v>101674540.8</v>
      </c>
      <c r="I40" s="23">
        <v>101674540.8</v>
      </c>
      <c r="J40" s="23">
        <v>101660947.67</v>
      </c>
      <c r="K40" s="23">
        <v>101660947.67</v>
      </c>
      <c r="L40" s="23">
        <v>101660947.67</v>
      </c>
      <c r="M40" s="20"/>
    </row>
    <row r="41" spans="1:13" s="9" customFormat="1" x14ac:dyDescent="0.25">
      <c r="A41" s="2" t="s">
        <v>113</v>
      </c>
      <c r="B41" s="14" t="s">
        <v>30</v>
      </c>
      <c r="C41" s="25">
        <v>16506302.439999999</v>
      </c>
      <c r="D41" s="25">
        <v>16506302.439999999</v>
      </c>
      <c r="E41" s="20">
        <v>16506302.439999999</v>
      </c>
      <c r="F41" s="20">
        <v>16506302.439999999</v>
      </c>
      <c r="G41" s="20">
        <v>16506302.439999999</v>
      </c>
      <c r="H41" s="20">
        <v>16510002.439999999</v>
      </c>
      <c r="I41" s="17">
        <v>16510002.439999999</v>
      </c>
      <c r="J41" s="17">
        <v>16510002.439999999</v>
      </c>
      <c r="K41" s="31">
        <v>16510002.439999999</v>
      </c>
      <c r="L41" s="20">
        <v>16510002.439999999</v>
      </c>
      <c r="M41" s="20"/>
    </row>
    <row r="42" spans="1:13" ht="25.5" x14ac:dyDescent="0.25">
      <c r="A42" s="3" t="s">
        <v>114</v>
      </c>
      <c r="B42" s="13" t="s">
        <v>31</v>
      </c>
      <c r="C42" s="33">
        <v>7231202.4400000004</v>
      </c>
      <c r="D42" s="33">
        <v>7231202.4400000004</v>
      </c>
      <c r="E42" s="23">
        <v>7231202.4400000004</v>
      </c>
      <c r="F42" s="23">
        <v>7231202.4400000004</v>
      </c>
      <c r="G42" s="23">
        <v>7231202.4400000004</v>
      </c>
      <c r="H42" s="23">
        <v>7234902.4400000004</v>
      </c>
      <c r="I42" s="18">
        <v>7234902.4400000004</v>
      </c>
      <c r="J42" s="18">
        <v>7234902.4400000004</v>
      </c>
      <c r="K42" s="32">
        <v>7234902.4400000004</v>
      </c>
      <c r="L42" s="23">
        <v>7234902.4400000004</v>
      </c>
      <c r="M42" s="20"/>
    </row>
    <row r="43" spans="1:13" ht="25.5" x14ac:dyDescent="0.25">
      <c r="A43" s="3" t="s">
        <v>115</v>
      </c>
      <c r="B43" s="13" t="s">
        <v>32</v>
      </c>
      <c r="C43" s="33">
        <v>9275100</v>
      </c>
      <c r="D43" s="33">
        <v>9275100</v>
      </c>
      <c r="E43" s="23">
        <v>9275100</v>
      </c>
      <c r="F43" s="23">
        <v>9275100</v>
      </c>
      <c r="G43" s="23">
        <v>9275100</v>
      </c>
      <c r="H43" s="23">
        <v>9275100</v>
      </c>
      <c r="I43" s="18">
        <v>9275100</v>
      </c>
      <c r="J43" s="18">
        <v>9275100</v>
      </c>
      <c r="K43" s="32">
        <v>9275100</v>
      </c>
      <c r="L43" s="23">
        <v>9275100</v>
      </c>
      <c r="M43" s="20"/>
    </row>
    <row r="44" spans="1:13" s="9" customFormat="1" x14ac:dyDescent="0.25">
      <c r="A44" s="2" t="s">
        <v>116</v>
      </c>
      <c r="B44" s="14" t="s">
        <v>33</v>
      </c>
      <c r="C44" s="25">
        <v>8655010375.4599991</v>
      </c>
      <c r="D44" s="25">
        <v>8660610275.4599991</v>
      </c>
      <c r="E44" s="20">
        <v>8660610275.4599991</v>
      </c>
      <c r="F44" s="20">
        <v>8660610275.4599991</v>
      </c>
      <c r="G44" s="20">
        <v>8663112556.2600002</v>
      </c>
      <c r="H44" s="20">
        <v>8847465550.5499992</v>
      </c>
      <c r="I44" s="17">
        <v>8852897644.8500004</v>
      </c>
      <c r="J44" s="17">
        <v>8875034474.9500008</v>
      </c>
      <c r="K44" s="31">
        <v>8856763056.8500004</v>
      </c>
      <c r="L44" s="20">
        <v>8802683842.6200008</v>
      </c>
      <c r="M44" s="20"/>
    </row>
    <row r="45" spans="1:13" x14ac:dyDescent="0.25">
      <c r="A45" s="3" t="s">
        <v>117</v>
      </c>
      <c r="B45" s="13" t="s">
        <v>34</v>
      </c>
      <c r="C45" s="33">
        <v>2580668359</v>
      </c>
      <c r="D45" s="33">
        <v>2580668359</v>
      </c>
      <c r="E45" s="23">
        <v>2580668359</v>
      </c>
      <c r="F45" s="23">
        <v>2580668359</v>
      </c>
      <c r="G45" s="23">
        <v>2580668359</v>
      </c>
      <c r="H45" s="23">
        <v>2671428711</v>
      </c>
      <c r="I45" s="18">
        <v>2668928711</v>
      </c>
      <c r="J45" s="18">
        <v>2654528331.9400001</v>
      </c>
      <c r="K45" s="32">
        <v>2654657331.9400001</v>
      </c>
      <c r="L45" s="23">
        <v>2592956160.9400001</v>
      </c>
      <c r="M45" s="20"/>
    </row>
    <row r="46" spans="1:13" x14ac:dyDescent="0.25">
      <c r="A46" s="3" t="s">
        <v>118</v>
      </c>
      <c r="B46" s="13" t="s">
        <v>35</v>
      </c>
      <c r="C46" s="33">
        <v>4351258757.0299997</v>
      </c>
      <c r="D46" s="33">
        <v>4351258757.0299997</v>
      </c>
      <c r="E46" s="23">
        <v>4351258757.0299997</v>
      </c>
      <c r="F46" s="23">
        <v>4351258757.0299997</v>
      </c>
      <c r="G46" s="23">
        <v>4346502764.1599998</v>
      </c>
      <c r="H46" s="23">
        <v>4414666268.54</v>
      </c>
      <c r="I46" s="18">
        <v>4388544103.4200001</v>
      </c>
      <c r="J46" s="18">
        <v>4394625668.96</v>
      </c>
      <c r="K46" s="32">
        <v>4394025896.0500002</v>
      </c>
      <c r="L46" s="23">
        <v>4404081525.2299995</v>
      </c>
      <c r="M46" s="20"/>
    </row>
    <row r="47" spans="1:13" x14ac:dyDescent="0.25">
      <c r="A47" s="3" t="s">
        <v>119</v>
      </c>
      <c r="B47" s="13" t="s">
        <v>36</v>
      </c>
      <c r="C47" s="33">
        <v>262441210.97</v>
      </c>
      <c r="D47" s="33">
        <v>262441210.97</v>
      </c>
      <c r="E47" s="23">
        <v>262441210.97</v>
      </c>
      <c r="F47" s="23">
        <v>262441210.97</v>
      </c>
      <c r="G47" s="23">
        <v>262441210.97</v>
      </c>
      <c r="H47" s="23">
        <v>267531366.97999999</v>
      </c>
      <c r="I47" s="18">
        <v>296153534.25</v>
      </c>
      <c r="J47" s="18">
        <v>308476114.76999998</v>
      </c>
      <c r="K47" s="32">
        <v>289855616.31</v>
      </c>
      <c r="L47" s="23">
        <v>290105616.31</v>
      </c>
      <c r="M47" s="20"/>
    </row>
    <row r="48" spans="1:13" x14ac:dyDescent="0.25">
      <c r="A48" s="3" t="s">
        <v>120</v>
      </c>
      <c r="B48" s="13" t="s">
        <v>37</v>
      </c>
      <c r="C48" s="33">
        <v>1094923344.95</v>
      </c>
      <c r="D48" s="33">
        <v>1094923344.95</v>
      </c>
      <c r="E48" s="23">
        <v>1094923344.95</v>
      </c>
      <c r="F48" s="23">
        <v>1094923344.95</v>
      </c>
      <c r="G48" s="23">
        <v>1098749150.4400001</v>
      </c>
      <c r="H48" s="23">
        <v>1117644955.0999999</v>
      </c>
      <c r="I48" s="18">
        <v>1121299961.0999999</v>
      </c>
      <c r="J48" s="18">
        <v>1138831984.2</v>
      </c>
      <c r="K48" s="32">
        <v>1139252437.47</v>
      </c>
      <c r="L48" s="23">
        <v>1134502895.1099999</v>
      </c>
      <c r="M48" s="20"/>
    </row>
    <row r="49" spans="1:13" ht="38.25" x14ac:dyDescent="0.25">
      <c r="A49" s="3" t="s">
        <v>121</v>
      </c>
      <c r="B49" s="13" t="s">
        <v>38</v>
      </c>
      <c r="C49" s="33">
        <v>43282892.149999999</v>
      </c>
      <c r="D49" s="33">
        <v>43282892.149999999</v>
      </c>
      <c r="E49" s="23">
        <v>43282892.149999999</v>
      </c>
      <c r="F49" s="23">
        <v>43282892.149999999</v>
      </c>
      <c r="G49" s="23">
        <v>43282892.149999999</v>
      </c>
      <c r="H49" s="23">
        <v>44076942.460000001</v>
      </c>
      <c r="I49" s="18">
        <v>44076942.460000001</v>
      </c>
      <c r="J49" s="18">
        <v>44126942.460000001</v>
      </c>
      <c r="K49" s="32">
        <v>44526342.460000001</v>
      </c>
      <c r="L49" s="23">
        <v>43723335.909999996</v>
      </c>
      <c r="M49" s="20"/>
    </row>
    <row r="50" spans="1:13" x14ac:dyDescent="0.25">
      <c r="A50" s="3" t="s">
        <v>122</v>
      </c>
      <c r="B50" s="13" t="s">
        <v>39</v>
      </c>
      <c r="C50" s="33">
        <v>211639814.87</v>
      </c>
      <c r="D50" s="33">
        <v>217239714.87</v>
      </c>
      <c r="E50" s="23">
        <v>217239714.87</v>
      </c>
      <c r="F50" s="23">
        <v>217239714.87</v>
      </c>
      <c r="G50" s="23">
        <v>217239714.87</v>
      </c>
      <c r="H50" s="23">
        <v>217239714.87</v>
      </c>
      <c r="I50" s="18">
        <v>217239712.72</v>
      </c>
      <c r="J50" s="18">
        <v>217239712.72</v>
      </c>
      <c r="K50" s="32">
        <v>217239712.72</v>
      </c>
      <c r="L50" s="23">
        <v>217275712.72</v>
      </c>
      <c r="M50" s="20"/>
    </row>
    <row r="51" spans="1:13" x14ac:dyDescent="0.25">
      <c r="A51" s="3" t="s">
        <v>123</v>
      </c>
      <c r="B51" s="13" t="s">
        <v>40</v>
      </c>
      <c r="C51" s="33">
        <v>110795996.48999999</v>
      </c>
      <c r="D51" s="33">
        <v>110795996.48999999</v>
      </c>
      <c r="E51" s="23">
        <v>110795996.48999999</v>
      </c>
      <c r="F51" s="23">
        <v>110795996.48999999</v>
      </c>
      <c r="G51" s="23">
        <v>114228464.67</v>
      </c>
      <c r="H51" s="23">
        <v>114877591.59999999</v>
      </c>
      <c r="I51" s="18">
        <v>116654679.90000001</v>
      </c>
      <c r="J51" s="18">
        <v>117205719.90000001</v>
      </c>
      <c r="K51" s="32">
        <v>117205719.90000001</v>
      </c>
      <c r="L51" s="23">
        <v>120038596.40000001</v>
      </c>
      <c r="M51" s="20"/>
    </row>
    <row r="52" spans="1:13" s="9" customFormat="1" x14ac:dyDescent="0.25">
      <c r="A52" s="2" t="s">
        <v>124</v>
      </c>
      <c r="B52" s="14" t="s">
        <v>41</v>
      </c>
      <c r="C52" s="25">
        <v>849513029.03999996</v>
      </c>
      <c r="D52" s="25">
        <v>849513029.03999996</v>
      </c>
      <c r="E52" s="20">
        <v>849513029.03999996</v>
      </c>
      <c r="F52" s="20">
        <v>849513029.03999996</v>
      </c>
      <c r="G52" s="20">
        <v>849513029.03999996</v>
      </c>
      <c r="H52" s="20">
        <v>892921733.88</v>
      </c>
      <c r="I52" s="17">
        <v>892921733.88</v>
      </c>
      <c r="J52" s="17">
        <v>930335762.88</v>
      </c>
      <c r="K52" s="31">
        <v>933246080.23000002</v>
      </c>
      <c r="L52" s="20">
        <v>932658461.22000003</v>
      </c>
      <c r="M52" s="20"/>
    </row>
    <row r="53" spans="1:13" x14ac:dyDescent="0.25">
      <c r="A53" s="3" t="s">
        <v>125</v>
      </c>
      <c r="B53" s="13" t="s">
        <v>42</v>
      </c>
      <c r="C53" s="33">
        <v>822063019.19000006</v>
      </c>
      <c r="D53" s="33">
        <v>822063019.19000006</v>
      </c>
      <c r="E53" s="23">
        <v>822063019.19000006</v>
      </c>
      <c r="F53" s="23">
        <v>822063019.19000006</v>
      </c>
      <c r="G53" s="23">
        <v>822063019.19000006</v>
      </c>
      <c r="H53" s="23">
        <v>865676909.84000003</v>
      </c>
      <c r="I53" s="18">
        <v>865676909.84000003</v>
      </c>
      <c r="J53" s="18">
        <v>903090938.84000003</v>
      </c>
      <c r="K53" s="32">
        <v>906001256.19000006</v>
      </c>
      <c r="L53" s="23">
        <v>905413637.17999995</v>
      </c>
      <c r="M53" s="20"/>
    </row>
    <row r="54" spans="1:13" ht="25.5" x14ac:dyDescent="0.25">
      <c r="A54" s="3" t="s">
        <v>126</v>
      </c>
      <c r="B54" s="13" t="s">
        <v>43</v>
      </c>
      <c r="C54" s="33">
        <v>27450009.850000001</v>
      </c>
      <c r="D54" s="33">
        <v>27450009.850000001</v>
      </c>
      <c r="E54" s="23">
        <v>27450009.850000001</v>
      </c>
      <c r="F54" s="23">
        <v>27450009.850000001</v>
      </c>
      <c r="G54" s="23">
        <v>27450009.850000001</v>
      </c>
      <c r="H54" s="23">
        <v>27244824.039999999</v>
      </c>
      <c r="I54" s="18">
        <v>27244824.039999999</v>
      </c>
      <c r="J54" s="18">
        <v>27244824.039999999</v>
      </c>
      <c r="K54" s="32">
        <v>27244824.039999999</v>
      </c>
      <c r="L54" s="23">
        <v>27244824.039999999</v>
      </c>
      <c r="M54" s="20"/>
    </row>
    <row r="55" spans="1:13" s="9" customFormat="1" x14ac:dyDescent="0.25">
      <c r="A55" s="2" t="s">
        <v>127</v>
      </c>
      <c r="B55" s="14" t="s">
        <v>44</v>
      </c>
      <c r="C55" s="25">
        <v>2136293843.6300001</v>
      </c>
      <c r="D55" s="25">
        <v>2136293843.6300001</v>
      </c>
      <c r="E55" s="20">
        <v>2136293843.6300001</v>
      </c>
      <c r="F55" s="20">
        <v>2136293843.6300001</v>
      </c>
      <c r="G55" s="20">
        <v>2136293843.6300001</v>
      </c>
      <c r="H55" s="20">
        <v>2297531028.6500001</v>
      </c>
      <c r="I55" s="17">
        <v>2479396051.6500001</v>
      </c>
      <c r="J55" s="17">
        <v>2480096051.6500001</v>
      </c>
      <c r="K55" s="31">
        <v>2766089140.3800001</v>
      </c>
      <c r="L55" s="20">
        <v>2766211128</v>
      </c>
      <c r="M55" s="20"/>
    </row>
    <row r="56" spans="1:13" x14ac:dyDescent="0.25">
      <c r="A56" s="3" t="s">
        <v>128</v>
      </c>
      <c r="B56" s="13" t="s">
        <v>45</v>
      </c>
      <c r="C56" s="33">
        <v>981720368.52999997</v>
      </c>
      <c r="D56" s="33">
        <v>981720368.52999997</v>
      </c>
      <c r="E56" s="23">
        <v>981720368.52999997</v>
      </c>
      <c r="F56" s="23">
        <v>981720368.52999997</v>
      </c>
      <c r="G56" s="23">
        <v>981720368.52999997</v>
      </c>
      <c r="H56" s="23">
        <v>990004610.73000002</v>
      </c>
      <c r="I56" s="18">
        <v>1062286007.73</v>
      </c>
      <c r="J56" s="18">
        <v>1062586007.73</v>
      </c>
      <c r="K56" s="32">
        <v>1244075975.1199999</v>
      </c>
      <c r="L56" s="23">
        <v>1244460975.1199999</v>
      </c>
      <c r="M56" s="20"/>
    </row>
    <row r="57" spans="1:13" x14ac:dyDescent="0.25">
      <c r="A57" s="3" t="s">
        <v>129</v>
      </c>
      <c r="B57" s="13" t="s">
        <v>46</v>
      </c>
      <c r="C57" s="33">
        <v>674933795.96000004</v>
      </c>
      <c r="D57" s="33">
        <v>674933795.96000004</v>
      </c>
      <c r="E57" s="23">
        <v>674933795.96000004</v>
      </c>
      <c r="F57" s="23">
        <v>674933795.96000004</v>
      </c>
      <c r="G57" s="23">
        <v>674933795.96000004</v>
      </c>
      <c r="H57" s="23">
        <v>825942145.91999996</v>
      </c>
      <c r="I57" s="18">
        <v>910906371.91999996</v>
      </c>
      <c r="J57" s="18">
        <v>911306371.91999996</v>
      </c>
      <c r="K57" s="32">
        <v>1012009321.7</v>
      </c>
      <c r="L57" s="23">
        <v>1010684321.7</v>
      </c>
      <c r="M57" s="20"/>
    </row>
    <row r="58" spans="1:13" ht="25.5" x14ac:dyDescent="0.25">
      <c r="A58" s="3" t="s">
        <v>130</v>
      </c>
      <c r="B58" s="13" t="s">
        <v>47</v>
      </c>
      <c r="C58" s="33">
        <v>32027511.059999999</v>
      </c>
      <c r="D58" s="33">
        <v>32027511.059999999</v>
      </c>
      <c r="E58" s="23">
        <v>32027511.059999999</v>
      </c>
      <c r="F58" s="23">
        <v>32027511.059999999</v>
      </c>
      <c r="G58" s="23">
        <v>32027511.059999999</v>
      </c>
      <c r="H58" s="23">
        <v>32162031.93</v>
      </c>
      <c r="I58" s="18">
        <v>32162031.93</v>
      </c>
      <c r="J58" s="18">
        <v>32162031.93</v>
      </c>
      <c r="K58" s="32">
        <v>32162031.93</v>
      </c>
      <c r="L58" s="23">
        <v>32162031.93</v>
      </c>
      <c r="M58" s="20"/>
    </row>
    <row r="59" spans="1:13" ht="38.25" x14ac:dyDescent="0.25">
      <c r="A59" s="3" t="s">
        <v>131</v>
      </c>
      <c r="B59" s="13" t="s">
        <v>48</v>
      </c>
      <c r="C59" s="33">
        <v>128722963.13</v>
      </c>
      <c r="D59" s="33">
        <v>128722963.13</v>
      </c>
      <c r="E59" s="23">
        <v>128722963.13</v>
      </c>
      <c r="F59" s="23">
        <v>128722963.13</v>
      </c>
      <c r="G59" s="23">
        <v>128722963.13</v>
      </c>
      <c r="H59" s="23">
        <v>128991365.69</v>
      </c>
      <c r="I59" s="18">
        <v>128991365.69</v>
      </c>
      <c r="J59" s="18">
        <v>128991365.69</v>
      </c>
      <c r="K59" s="32">
        <v>128991365.69</v>
      </c>
      <c r="L59" s="23">
        <v>128991365.69</v>
      </c>
      <c r="M59" s="20"/>
    </row>
    <row r="60" spans="1:13" ht="25.5" x14ac:dyDescent="0.25">
      <c r="A60" s="3" t="s">
        <v>132</v>
      </c>
      <c r="B60" s="13" t="s">
        <v>49</v>
      </c>
      <c r="C60" s="33">
        <v>318889204.94999999</v>
      </c>
      <c r="D60" s="33">
        <v>318889204.94999999</v>
      </c>
      <c r="E60" s="23">
        <v>318889204.94999999</v>
      </c>
      <c r="F60" s="23">
        <v>318889204.94999999</v>
      </c>
      <c r="G60" s="23">
        <v>318889204.94999999</v>
      </c>
      <c r="H60" s="23">
        <v>320430874.38</v>
      </c>
      <c r="I60" s="18">
        <v>345050274.38</v>
      </c>
      <c r="J60" s="18">
        <v>345050274.38</v>
      </c>
      <c r="K60" s="32">
        <v>348850445.94</v>
      </c>
      <c r="L60" s="23">
        <v>349912433.56</v>
      </c>
      <c r="M60" s="20"/>
    </row>
    <row r="61" spans="1:13" s="9" customFormat="1" x14ac:dyDescent="0.25">
      <c r="A61" s="2" t="s">
        <v>133</v>
      </c>
      <c r="B61" s="14" t="s">
        <v>50</v>
      </c>
      <c r="C61" s="25">
        <v>11768053300.049999</v>
      </c>
      <c r="D61" s="25">
        <v>11849053300.049999</v>
      </c>
      <c r="E61" s="20">
        <v>11849053300.049999</v>
      </c>
      <c r="F61" s="20">
        <v>11849053300.049999</v>
      </c>
      <c r="G61" s="20">
        <v>11849753300.049999</v>
      </c>
      <c r="H61" s="20">
        <v>11822150125.15</v>
      </c>
      <c r="I61" s="17">
        <v>11753855496.15</v>
      </c>
      <c r="J61" s="17">
        <v>11755455151.370001</v>
      </c>
      <c r="K61" s="31">
        <v>11800954800.360001</v>
      </c>
      <c r="L61" s="20">
        <v>11555337861.99</v>
      </c>
      <c r="M61" s="20"/>
    </row>
    <row r="62" spans="1:13" x14ac:dyDescent="0.25">
      <c r="A62" s="3" t="s">
        <v>134</v>
      </c>
      <c r="B62" s="13" t="s">
        <v>51</v>
      </c>
      <c r="C62" s="33">
        <v>76270780.379999995</v>
      </c>
      <c r="D62" s="33">
        <v>76270780.379999995</v>
      </c>
      <c r="E62" s="23">
        <v>76270780.379999995</v>
      </c>
      <c r="F62" s="23">
        <v>76270780.379999995</v>
      </c>
      <c r="G62" s="23">
        <v>76270780.379999995</v>
      </c>
      <c r="H62" s="23">
        <v>76270780.379999995</v>
      </c>
      <c r="I62" s="18">
        <v>76270780.379999995</v>
      </c>
      <c r="J62" s="18">
        <v>76270780.379999995</v>
      </c>
      <c r="K62" s="32">
        <v>76270780.379999995</v>
      </c>
      <c r="L62" s="23">
        <v>69421627.5</v>
      </c>
      <c r="M62" s="20"/>
    </row>
    <row r="63" spans="1:13" x14ac:dyDescent="0.25">
      <c r="A63" s="3" t="s">
        <v>135</v>
      </c>
      <c r="B63" s="13" t="s">
        <v>52</v>
      </c>
      <c r="C63" s="33">
        <v>1555099274.95</v>
      </c>
      <c r="D63" s="33">
        <v>1555099274.95</v>
      </c>
      <c r="E63" s="23">
        <v>1555099274.95</v>
      </c>
      <c r="F63" s="23">
        <v>1555099274.95</v>
      </c>
      <c r="G63" s="23">
        <v>1555099274.95</v>
      </c>
      <c r="H63" s="23">
        <v>1579409336.6099999</v>
      </c>
      <c r="I63" s="18">
        <v>1579409336.6099999</v>
      </c>
      <c r="J63" s="18">
        <v>1579409336.6099999</v>
      </c>
      <c r="K63" s="32">
        <v>1578624275.8399999</v>
      </c>
      <c r="L63" s="23">
        <v>1578370479.78</v>
      </c>
      <c r="M63" s="20"/>
    </row>
    <row r="64" spans="1:13" x14ac:dyDescent="0.25">
      <c r="A64" s="3" t="s">
        <v>136</v>
      </c>
      <c r="B64" s="13" t="s">
        <v>53</v>
      </c>
      <c r="C64" s="33">
        <v>8287488374.2700005</v>
      </c>
      <c r="D64" s="33">
        <v>8368488374.2700005</v>
      </c>
      <c r="E64" s="23">
        <v>8368488374.2700005</v>
      </c>
      <c r="F64" s="23">
        <v>8368488374.2700005</v>
      </c>
      <c r="G64" s="23">
        <v>8369188374.2700005</v>
      </c>
      <c r="H64" s="23">
        <v>8334503695.4399996</v>
      </c>
      <c r="I64" s="18">
        <v>8266209066.4399996</v>
      </c>
      <c r="J64" s="18">
        <v>8269922947.4399996</v>
      </c>
      <c r="K64" s="32">
        <v>8278639993.8800001</v>
      </c>
      <c r="L64" s="23">
        <v>8091241692.9799995</v>
      </c>
      <c r="M64" s="20"/>
    </row>
    <row r="65" spans="1:13" x14ac:dyDescent="0.25">
      <c r="A65" s="3" t="s">
        <v>137</v>
      </c>
      <c r="B65" s="13" t="s">
        <v>54</v>
      </c>
      <c r="C65" s="33">
        <v>1512011898.0899999</v>
      </c>
      <c r="D65" s="33">
        <v>1512011898.0899999</v>
      </c>
      <c r="E65" s="23">
        <v>1512011898.0899999</v>
      </c>
      <c r="F65" s="23">
        <v>1512011898.0899999</v>
      </c>
      <c r="G65" s="23">
        <v>1512011898.0899999</v>
      </c>
      <c r="H65" s="23">
        <v>1496024453.9300001</v>
      </c>
      <c r="I65" s="18">
        <v>1496024453.9300001</v>
      </c>
      <c r="J65" s="18">
        <v>1493910228.1500001</v>
      </c>
      <c r="K65" s="32">
        <v>1532058491.47</v>
      </c>
      <c r="L65" s="23">
        <v>1481899790.8699999</v>
      </c>
      <c r="M65" s="20"/>
    </row>
    <row r="66" spans="1:13" ht="25.5" x14ac:dyDescent="0.25">
      <c r="A66" s="3" t="s">
        <v>138</v>
      </c>
      <c r="B66" s="13" t="s">
        <v>55</v>
      </c>
      <c r="C66" s="33">
        <v>337182972.36000001</v>
      </c>
      <c r="D66" s="33">
        <v>337182972.36000001</v>
      </c>
      <c r="E66" s="23">
        <v>337182972.36000001</v>
      </c>
      <c r="F66" s="23">
        <v>337182972.36000001</v>
      </c>
      <c r="G66" s="23">
        <v>337182972.36000001</v>
      </c>
      <c r="H66" s="23">
        <v>335941858.79000002</v>
      </c>
      <c r="I66" s="18">
        <v>335941858.79000002</v>
      </c>
      <c r="J66" s="18">
        <v>335941858.79000002</v>
      </c>
      <c r="K66" s="32">
        <v>335361258.79000002</v>
      </c>
      <c r="L66" s="23">
        <v>334404270.86000001</v>
      </c>
      <c r="M66" s="20"/>
    </row>
    <row r="67" spans="1:13" s="9" customFormat="1" x14ac:dyDescent="0.25">
      <c r="A67" s="2" t="s">
        <v>139</v>
      </c>
      <c r="B67" s="14" t="s">
        <v>56</v>
      </c>
      <c r="C67" s="25">
        <v>187073873.59</v>
      </c>
      <c r="D67" s="25">
        <v>187073873.59</v>
      </c>
      <c r="E67" s="20">
        <v>187073873.59</v>
      </c>
      <c r="F67" s="20">
        <v>187073873.59</v>
      </c>
      <c r="G67" s="20">
        <v>184571592.78999999</v>
      </c>
      <c r="H67" s="20">
        <v>184555342.34999999</v>
      </c>
      <c r="I67" s="17">
        <v>186893842.34999999</v>
      </c>
      <c r="J67" s="17">
        <v>205078842.34999999</v>
      </c>
      <c r="K67" s="31">
        <v>223530036.30000001</v>
      </c>
      <c r="L67" s="20">
        <v>222768311.63999999</v>
      </c>
      <c r="M67" s="20"/>
    </row>
    <row r="68" spans="1:13" s="9" customFormat="1" x14ac:dyDescent="0.25">
      <c r="A68" s="3" t="s">
        <v>164</v>
      </c>
      <c r="B68" s="13">
        <v>1101</v>
      </c>
      <c r="C68" s="33">
        <v>2200000</v>
      </c>
      <c r="D68" s="33">
        <v>2200000</v>
      </c>
      <c r="E68" s="23">
        <v>2200000</v>
      </c>
      <c r="F68" s="23">
        <v>2200000</v>
      </c>
      <c r="G68" s="23">
        <v>2200000</v>
      </c>
      <c r="H68" s="23">
        <v>2500000</v>
      </c>
      <c r="I68" s="18">
        <v>4838500</v>
      </c>
      <c r="J68" s="18">
        <v>4838500</v>
      </c>
      <c r="K68" s="32">
        <v>4588500</v>
      </c>
      <c r="L68" s="23">
        <v>4176775.34</v>
      </c>
      <c r="M68" s="20"/>
    </row>
    <row r="69" spans="1:13" x14ac:dyDescent="0.25">
      <c r="A69" s="3" t="s">
        <v>140</v>
      </c>
      <c r="B69" s="13" t="s">
        <v>57</v>
      </c>
      <c r="C69" s="33">
        <v>86555229.170000002</v>
      </c>
      <c r="D69" s="33">
        <v>86555229.170000002</v>
      </c>
      <c r="E69" s="23">
        <v>86555229.170000002</v>
      </c>
      <c r="F69" s="23">
        <v>86555229.170000002</v>
      </c>
      <c r="G69" s="23">
        <v>86555229.170000002</v>
      </c>
      <c r="H69" s="23">
        <v>86555229.170000002</v>
      </c>
      <c r="I69" s="18">
        <v>86555229.170000002</v>
      </c>
      <c r="J69" s="18">
        <v>100040229.17</v>
      </c>
      <c r="K69" s="32">
        <v>100040229.17</v>
      </c>
      <c r="L69" s="23">
        <v>99690229.170000002</v>
      </c>
      <c r="M69" s="20"/>
    </row>
    <row r="70" spans="1:13" x14ac:dyDescent="0.25">
      <c r="A70" s="3" t="s">
        <v>141</v>
      </c>
      <c r="B70" s="13" t="s">
        <v>58</v>
      </c>
      <c r="C70" s="33">
        <v>86291656.200000003</v>
      </c>
      <c r="D70" s="33">
        <v>86291656.200000003</v>
      </c>
      <c r="E70" s="23">
        <v>86291656.200000003</v>
      </c>
      <c r="F70" s="23">
        <v>86291656.200000003</v>
      </c>
      <c r="G70" s="23">
        <v>86291656.200000003</v>
      </c>
      <c r="H70" s="23">
        <v>86291656.200000003</v>
      </c>
      <c r="I70" s="18">
        <v>86291656.200000003</v>
      </c>
      <c r="J70" s="18">
        <v>90991656.200000003</v>
      </c>
      <c r="K70" s="32">
        <v>109692850.15000001</v>
      </c>
      <c r="L70" s="23">
        <v>109692850.15000001</v>
      </c>
      <c r="M70" s="20"/>
    </row>
    <row r="71" spans="1:13" ht="25.5" x14ac:dyDescent="0.25">
      <c r="A71" s="3" t="s">
        <v>142</v>
      </c>
      <c r="B71" s="13" t="s">
        <v>59</v>
      </c>
      <c r="C71" s="33">
        <v>12026988.220000001</v>
      </c>
      <c r="D71" s="33">
        <v>12026988.220000001</v>
      </c>
      <c r="E71" s="23">
        <v>12026988.220000001</v>
      </c>
      <c r="F71" s="23">
        <v>12026988.220000001</v>
      </c>
      <c r="G71" s="23">
        <v>9524707.4199999999</v>
      </c>
      <c r="H71" s="23">
        <v>9208456.9800000004</v>
      </c>
      <c r="I71" s="18">
        <v>9208456.9800000004</v>
      </c>
      <c r="J71" s="18">
        <v>9208456.9800000004</v>
      </c>
      <c r="K71" s="32">
        <v>9208456.9800000004</v>
      </c>
      <c r="L71" s="23">
        <v>9208456.9800000004</v>
      </c>
      <c r="M71" s="20"/>
    </row>
    <row r="72" spans="1:13" s="9" customFormat="1" ht="25.5" x14ac:dyDescent="0.25">
      <c r="A72" s="2" t="s">
        <v>143</v>
      </c>
      <c r="B72" s="14" t="s">
        <v>60</v>
      </c>
      <c r="C72" s="25">
        <v>81987545.260000005</v>
      </c>
      <c r="D72" s="25">
        <v>81987545.260000005</v>
      </c>
      <c r="E72" s="20">
        <v>81987545.260000005</v>
      </c>
      <c r="F72" s="20">
        <v>81987545.260000005</v>
      </c>
      <c r="G72" s="20">
        <v>81987545.260000005</v>
      </c>
      <c r="H72" s="20">
        <v>83317624.159999996</v>
      </c>
      <c r="I72" s="17">
        <v>83317624.159999996</v>
      </c>
      <c r="J72" s="17">
        <v>83317624.159999996</v>
      </c>
      <c r="K72" s="31">
        <v>83317624.159999996</v>
      </c>
      <c r="L72" s="20">
        <v>83993909.140000001</v>
      </c>
      <c r="M72" s="20"/>
    </row>
    <row r="73" spans="1:13" x14ac:dyDescent="0.25">
      <c r="A73" s="3" t="s">
        <v>144</v>
      </c>
      <c r="B73" s="13" t="s">
        <v>61</v>
      </c>
      <c r="C73" s="33">
        <v>61912743.969999999</v>
      </c>
      <c r="D73" s="33">
        <v>61912743.969999999</v>
      </c>
      <c r="E73" s="23">
        <v>61912743.969999999</v>
      </c>
      <c r="F73" s="23">
        <v>61912743.969999999</v>
      </c>
      <c r="G73" s="23">
        <v>61912743.969999999</v>
      </c>
      <c r="H73" s="23">
        <v>63003994.890000001</v>
      </c>
      <c r="I73" s="18">
        <v>63003994.890000001</v>
      </c>
      <c r="J73" s="18">
        <v>63003994.890000001</v>
      </c>
      <c r="K73" s="32">
        <v>63003994.890000001</v>
      </c>
      <c r="L73" s="23">
        <v>63620492.030000001</v>
      </c>
      <c r="M73" s="20"/>
    </row>
    <row r="74" spans="1:13" ht="25.5" x14ac:dyDescent="0.25">
      <c r="A74" s="3" t="s">
        <v>145</v>
      </c>
      <c r="B74" s="13" t="s">
        <v>62</v>
      </c>
      <c r="C74" s="33">
        <v>20074801.289999999</v>
      </c>
      <c r="D74" s="33">
        <v>20074801.289999999</v>
      </c>
      <c r="E74" s="23">
        <v>20074801.289999999</v>
      </c>
      <c r="F74" s="23">
        <v>20074801.289999999</v>
      </c>
      <c r="G74" s="23">
        <v>20074801.289999999</v>
      </c>
      <c r="H74" s="23">
        <v>20313629.27</v>
      </c>
      <c r="I74" s="18">
        <v>20313629.27</v>
      </c>
      <c r="J74" s="18">
        <v>20313629.27</v>
      </c>
      <c r="K74" s="32">
        <v>20313629.27</v>
      </c>
      <c r="L74" s="23">
        <v>20373417.109999999</v>
      </c>
      <c r="M74" s="20"/>
    </row>
    <row r="75" spans="1:13" s="9" customFormat="1" ht="38.25" x14ac:dyDescent="0.25">
      <c r="A75" s="2" t="s">
        <v>146</v>
      </c>
      <c r="B75" s="14" t="s">
        <v>63</v>
      </c>
      <c r="C75" s="25">
        <v>1076457317.1099999</v>
      </c>
      <c r="D75" s="25">
        <v>1076457317.1099999</v>
      </c>
      <c r="E75" s="20">
        <v>679049197.51999998</v>
      </c>
      <c r="F75" s="20">
        <v>679049197.51999998</v>
      </c>
      <c r="G75" s="20">
        <v>679049197.51999998</v>
      </c>
      <c r="H75" s="20">
        <v>679049197.51999998</v>
      </c>
      <c r="I75" s="17">
        <v>679049197.51999998</v>
      </c>
      <c r="J75" s="17">
        <v>577122940.92999995</v>
      </c>
      <c r="K75" s="31">
        <v>577122940.92999995</v>
      </c>
      <c r="L75" s="20">
        <v>577122940.92999995</v>
      </c>
      <c r="M75" s="20"/>
    </row>
    <row r="76" spans="1:13" ht="25.5" x14ac:dyDescent="0.25">
      <c r="A76" s="3" t="s">
        <v>147</v>
      </c>
      <c r="B76" s="13" t="s">
        <v>64</v>
      </c>
      <c r="C76" s="33">
        <v>1076457317.1099999</v>
      </c>
      <c r="D76" s="33">
        <v>1076457317.1099999</v>
      </c>
      <c r="E76" s="23">
        <v>679049197.51999998</v>
      </c>
      <c r="F76" s="23">
        <v>679049197.51999998</v>
      </c>
      <c r="G76" s="23">
        <v>679049197.51999998</v>
      </c>
      <c r="H76" s="23">
        <v>679049197.51999998</v>
      </c>
      <c r="I76" s="18">
        <v>679049197.51999998</v>
      </c>
      <c r="J76" s="18">
        <v>577122940.92999995</v>
      </c>
      <c r="K76" s="32">
        <v>577122940.92999995</v>
      </c>
      <c r="L76" s="23">
        <v>577122940.92999995</v>
      </c>
      <c r="M76" s="20"/>
    </row>
    <row r="77" spans="1:13" s="9" customFormat="1" ht="63.75" x14ac:dyDescent="0.25">
      <c r="A77" s="2" t="s">
        <v>148</v>
      </c>
      <c r="B77" s="14" t="s">
        <v>65</v>
      </c>
      <c r="C77" s="25">
        <v>4007475641</v>
      </c>
      <c r="D77" s="25">
        <v>4007475641</v>
      </c>
      <c r="E77" s="20">
        <v>4007475641</v>
      </c>
      <c r="F77" s="20">
        <v>4007475641</v>
      </c>
      <c r="G77" s="20">
        <v>4007475641</v>
      </c>
      <c r="H77" s="20">
        <v>3972259830</v>
      </c>
      <c r="I77" s="17">
        <v>3972259830</v>
      </c>
      <c r="J77" s="17">
        <v>3972259830</v>
      </c>
      <c r="K77" s="31">
        <v>3972259830</v>
      </c>
      <c r="L77" s="20">
        <v>4332259830</v>
      </c>
      <c r="M77" s="20"/>
    </row>
    <row r="78" spans="1:13" ht="38.25" x14ac:dyDescent="0.25">
      <c r="A78" s="3" t="s">
        <v>149</v>
      </c>
      <c r="B78" s="13" t="s">
        <v>66</v>
      </c>
      <c r="C78" s="33">
        <v>3156217900</v>
      </c>
      <c r="D78" s="33">
        <v>3156217900</v>
      </c>
      <c r="E78" s="23">
        <v>3156217900</v>
      </c>
      <c r="F78" s="23">
        <v>3156217900</v>
      </c>
      <c r="G78" s="23">
        <v>3156217900</v>
      </c>
      <c r="H78" s="23">
        <v>3156217900</v>
      </c>
      <c r="I78" s="18">
        <v>3156217900</v>
      </c>
      <c r="J78" s="18">
        <v>3156217900</v>
      </c>
      <c r="K78" s="32">
        <v>3156217900</v>
      </c>
      <c r="L78" s="23">
        <v>3156217900</v>
      </c>
      <c r="M78" s="20"/>
    </row>
    <row r="79" spans="1:13" x14ac:dyDescent="0.25">
      <c r="A79" s="3" t="s">
        <v>0</v>
      </c>
      <c r="B79" s="13" t="s">
        <v>67</v>
      </c>
      <c r="C79" s="33">
        <v>851257741</v>
      </c>
      <c r="D79" s="33">
        <v>851257741</v>
      </c>
      <c r="E79" s="23">
        <v>851257741</v>
      </c>
      <c r="F79" s="23">
        <v>851257741</v>
      </c>
      <c r="G79" s="23">
        <v>851257741</v>
      </c>
      <c r="H79" s="23">
        <v>816041930</v>
      </c>
      <c r="I79" s="18">
        <v>816041930</v>
      </c>
      <c r="J79" s="18">
        <v>816041930</v>
      </c>
      <c r="K79" s="32">
        <v>816041930</v>
      </c>
      <c r="L79" s="23">
        <v>1176041930</v>
      </c>
      <c r="M79" s="20"/>
    </row>
    <row r="81" spans="3:12" x14ac:dyDescent="0.25">
      <c r="C81" s="4">
        <f>C11-C12-C21-C23-C27-C35-C41-C44-C52-C55-C61-C67-C72-C75-C77</f>
        <v>0</v>
      </c>
      <c r="D81" s="4">
        <f t="shared" ref="D81:L81" si="0">D11-D12-D21-D23-D27-D35-D41-D44-D52-D55-D61-D67-D72-D75-D77</f>
        <v>0</v>
      </c>
      <c r="E81" s="4">
        <f t="shared" si="0"/>
        <v>0</v>
      </c>
      <c r="F81" s="4">
        <f t="shared" si="0"/>
        <v>0</v>
      </c>
      <c r="G81" s="4">
        <f t="shared" si="0"/>
        <v>0</v>
      </c>
      <c r="H81" s="4">
        <f t="shared" si="0"/>
        <v>0</v>
      </c>
      <c r="I81" s="4">
        <f t="shared" si="0"/>
        <v>0</v>
      </c>
      <c r="J81" s="4">
        <f t="shared" si="0"/>
        <v>-5.245208740234375E-6</v>
      </c>
      <c r="K81" s="4">
        <f t="shared" si="0"/>
        <v>0</v>
      </c>
      <c r="L81" s="4">
        <f t="shared" si="0"/>
        <v>0</v>
      </c>
    </row>
    <row r="82" spans="3:12" x14ac:dyDescent="0.25">
      <c r="C82" s="4">
        <f>C12-C13-C14-C15-C16-C17-C18-C19-C20</f>
        <v>0</v>
      </c>
      <c r="D82" s="4">
        <f t="shared" ref="D82:L82" si="1">D12-D13-D14-D15-D16-D17-D18-D19-D20</f>
        <v>0</v>
      </c>
      <c r="E82" s="4">
        <f t="shared" si="1"/>
        <v>0</v>
      </c>
      <c r="F82" s="4">
        <f t="shared" si="1"/>
        <v>0</v>
      </c>
      <c r="G82" s="4">
        <f t="shared" si="1"/>
        <v>0</v>
      </c>
      <c r="H82" s="4">
        <f t="shared" si="1"/>
        <v>0</v>
      </c>
      <c r="I82" s="4">
        <f t="shared" si="1"/>
        <v>0</v>
      </c>
      <c r="J82" s="4">
        <f t="shared" si="1"/>
        <v>0</v>
      </c>
      <c r="K82" s="4">
        <f t="shared" si="1"/>
        <v>0</v>
      </c>
      <c r="L82" s="4">
        <f t="shared" si="1"/>
        <v>0</v>
      </c>
    </row>
    <row r="83" spans="3:12" x14ac:dyDescent="0.25">
      <c r="C83" s="4">
        <f>C21-C22</f>
        <v>0</v>
      </c>
      <c r="D83" s="4">
        <f t="shared" ref="D83:L83" si="2">D21-D22</f>
        <v>0</v>
      </c>
      <c r="E83" s="4">
        <f t="shared" si="2"/>
        <v>0</v>
      </c>
      <c r="F83" s="4">
        <f t="shared" si="2"/>
        <v>0</v>
      </c>
      <c r="G83" s="4">
        <f t="shared" si="2"/>
        <v>0</v>
      </c>
      <c r="H83" s="4">
        <f t="shared" si="2"/>
        <v>0</v>
      </c>
      <c r="I83" s="4">
        <f t="shared" si="2"/>
        <v>0</v>
      </c>
      <c r="J83" s="4">
        <f t="shared" si="2"/>
        <v>0</v>
      </c>
      <c r="K83" s="4">
        <f t="shared" si="2"/>
        <v>0</v>
      </c>
      <c r="L83" s="4">
        <f t="shared" si="2"/>
        <v>0</v>
      </c>
    </row>
    <row r="84" spans="3:12" x14ac:dyDescent="0.25">
      <c r="C84" s="4">
        <f>C23-C24-C25-C26</f>
        <v>0</v>
      </c>
      <c r="D84" s="4">
        <f t="shared" ref="D84:L84" si="3">D23-D24-D25-D26</f>
        <v>0</v>
      </c>
      <c r="E84" s="4">
        <f t="shared" si="3"/>
        <v>0</v>
      </c>
      <c r="F84" s="4">
        <f t="shared" si="3"/>
        <v>0</v>
      </c>
      <c r="G84" s="4">
        <f t="shared" si="3"/>
        <v>0</v>
      </c>
      <c r="H84" s="4">
        <f t="shared" si="3"/>
        <v>0</v>
      </c>
      <c r="I84" s="4">
        <f t="shared" si="3"/>
        <v>0</v>
      </c>
      <c r="J84" s="4">
        <f t="shared" si="3"/>
        <v>0</v>
      </c>
      <c r="K84" s="4">
        <f t="shared" si="3"/>
        <v>0</v>
      </c>
      <c r="L84" s="4">
        <f t="shared" si="3"/>
        <v>0</v>
      </c>
    </row>
    <row r="85" spans="3:12" x14ac:dyDescent="0.25">
      <c r="C85" s="4">
        <f>C27-C28-C29-C30-C31-C32-C33-C34</f>
        <v>0</v>
      </c>
      <c r="D85" s="4">
        <f t="shared" ref="D85:L85" si="4">D27-D28-D29-D30-D31-D32-D33-D34</f>
        <v>0</v>
      </c>
      <c r="E85" s="4">
        <f t="shared" si="4"/>
        <v>-8.3446502685546875E-7</v>
      </c>
      <c r="F85" s="4">
        <f t="shared" si="4"/>
        <v>-8.3446502685546875E-7</v>
      </c>
      <c r="G85" s="4">
        <f t="shared" si="4"/>
        <v>-5.3644180297851563E-7</v>
      </c>
      <c r="H85" s="4">
        <f t="shared" si="4"/>
        <v>0</v>
      </c>
      <c r="I85" s="4">
        <f t="shared" si="4"/>
        <v>0</v>
      </c>
      <c r="J85" s="4">
        <f t="shared" si="4"/>
        <v>0</v>
      </c>
      <c r="K85" s="4">
        <f t="shared" si="4"/>
        <v>0</v>
      </c>
      <c r="L85" s="4">
        <f t="shared" si="4"/>
        <v>0</v>
      </c>
    </row>
    <row r="86" spans="3:12" x14ac:dyDescent="0.25">
      <c r="C86" s="4">
        <f>C35-C36-C37-C38-C39-C40</f>
        <v>0</v>
      </c>
      <c r="D86" s="4">
        <f t="shared" ref="D86:L86" si="5">D35-D36-D37-D38-D39-D40</f>
        <v>0</v>
      </c>
      <c r="E86" s="4">
        <f t="shared" si="5"/>
        <v>0</v>
      </c>
      <c r="F86" s="4">
        <f t="shared" si="5"/>
        <v>0</v>
      </c>
      <c r="G86" s="4">
        <f t="shared" si="5"/>
        <v>0</v>
      </c>
      <c r="H86" s="4">
        <f t="shared" si="5"/>
        <v>0</v>
      </c>
      <c r="I86" s="4">
        <f t="shared" si="5"/>
        <v>0</v>
      </c>
      <c r="J86" s="4">
        <f t="shared" si="5"/>
        <v>-1.6391277313232422E-7</v>
      </c>
      <c r="K86" s="4">
        <f t="shared" si="5"/>
        <v>-1.6391277313232422E-7</v>
      </c>
      <c r="L86" s="4">
        <f t="shared" si="5"/>
        <v>-1.6391277313232422E-7</v>
      </c>
    </row>
    <row r="87" spans="3:12" x14ac:dyDescent="0.25">
      <c r="C87" s="4">
        <f>C41-C42-C43</f>
        <v>0</v>
      </c>
      <c r="D87" s="4">
        <f t="shared" ref="D87:L87" si="6">D41-D42-D43</f>
        <v>0</v>
      </c>
      <c r="E87" s="4">
        <f t="shared" si="6"/>
        <v>0</v>
      </c>
      <c r="F87" s="4">
        <f t="shared" si="6"/>
        <v>0</v>
      </c>
      <c r="G87" s="4">
        <f t="shared" si="6"/>
        <v>0</v>
      </c>
      <c r="H87" s="4">
        <f t="shared" si="6"/>
        <v>0</v>
      </c>
      <c r="I87" s="4">
        <f t="shared" si="6"/>
        <v>0</v>
      </c>
      <c r="J87" s="4">
        <f t="shared" si="6"/>
        <v>0</v>
      </c>
      <c r="K87" s="4">
        <f t="shared" si="6"/>
        <v>0</v>
      </c>
      <c r="L87" s="4">
        <f t="shared" si="6"/>
        <v>0</v>
      </c>
    </row>
    <row r="88" spans="3:12" x14ac:dyDescent="0.25">
      <c r="C88" s="4">
        <f>C44-C45-C46-C47-C48-C49-C50-C51</f>
        <v>-7.0035457611083984E-7</v>
      </c>
      <c r="D88" s="4">
        <f t="shared" ref="D88:L88" si="7">D44-D45-D46-D47-D48-D49-D50-D51</f>
        <v>-7.0035457611083984E-7</v>
      </c>
      <c r="E88" s="4">
        <f t="shared" si="7"/>
        <v>-7.0035457611083984E-7</v>
      </c>
      <c r="F88" s="4">
        <f t="shared" si="7"/>
        <v>-7.0035457611083984E-7</v>
      </c>
      <c r="G88" s="4">
        <f t="shared" si="7"/>
        <v>3.1292438507080078E-7</v>
      </c>
      <c r="H88" s="4">
        <f t="shared" si="7"/>
        <v>-6.2584877014160156E-7</v>
      </c>
      <c r="I88" s="4">
        <f t="shared" si="7"/>
        <v>4.1723251342773438E-7</v>
      </c>
      <c r="J88" s="4">
        <f t="shared" si="7"/>
        <v>1.7881393432617188E-7</v>
      </c>
      <c r="K88" s="4">
        <f t="shared" si="7"/>
        <v>-2.9802322387695313E-7</v>
      </c>
      <c r="L88" s="4">
        <f t="shared" si="7"/>
        <v>9.5367431640625E-7</v>
      </c>
    </row>
    <row r="89" spans="3:12" x14ac:dyDescent="0.25">
      <c r="C89" s="4">
        <f>C52-C53-C54</f>
        <v>-9.6857547760009766E-8</v>
      </c>
      <c r="D89" s="4">
        <f t="shared" ref="D89:L89" si="8">D52-D53-D54</f>
        <v>-9.6857547760009766E-8</v>
      </c>
      <c r="E89" s="4">
        <f t="shared" si="8"/>
        <v>-9.6857547760009766E-8</v>
      </c>
      <c r="F89" s="4">
        <f t="shared" si="8"/>
        <v>-9.6857547760009766E-8</v>
      </c>
      <c r="G89" s="4">
        <f t="shared" si="8"/>
        <v>-9.6857547760009766E-8</v>
      </c>
      <c r="H89" s="4">
        <f t="shared" si="8"/>
        <v>-3.7252902984619141E-8</v>
      </c>
      <c r="I89" s="4">
        <f t="shared" si="8"/>
        <v>-3.7252902984619141E-8</v>
      </c>
      <c r="J89" s="4">
        <f t="shared" si="8"/>
        <v>-3.7252902984619141E-8</v>
      </c>
      <c r="K89" s="4">
        <f t="shared" si="8"/>
        <v>-3.7252902984619141E-8</v>
      </c>
      <c r="L89" s="4">
        <f t="shared" si="8"/>
        <v>8.1956386566162109E-8</v>
      </c>
    </row>
    <row r="90" spans="3:12" x14ac:dyDescent="0.25">
      <c r="C90" s="4">
        <f>C55-C56-C57-C58-C59-C60</f>
        <v>0</v>
      </c>
      <c r="D90" s="4">
        <f t="shared" ref="D90:L90" si="9">D55-D56-D57-D58-D59-D60</f>
        <v>0</v>
      </c>
      <c r="E90" s="4">
        <f t="shared" si="9"/>
        <v>0</v>
      </c>
      <c r="F90" s="4">
        <f t="shared" si="9"/>
        <v>0</v>
      </c>
      <c r="G90" s="4">
        <f t="shared" si="9"/>
        <v>0</v>
      </c>
      <c r="H90" s="4">
        <f t="shared" si="9"/>
        <v>0</v>
      </c>
      <c r="I90" s="4">
        <f t="shared" si="9"/>
        <v>0</v>
      </c>
      <c r="J90" s="4">
        <f t="shared" si="9"/>
        <v>0</v>
      </c>
      <c r="K90" s="4">
        <f t="shared" si="9"/>
        <v>0</v>
      </c>
      <c r="L90" s="4">
        <f t="shared" si="9"/>
        <v>0</v>
      </c>
    </row>
    <row r="91" spans="3:12" x14ac:dyDescent="0.25">
      <c r="C91" s="4">
        <f>C61-C62-C63-C64-C65-C66</f>
        <v>-1.0728836059570313E-6</v>
      </c>
      <c r="D91" s="4">
        <f t="shared" ref="D91:L91" si="10">D61-D62-D63-D64-D65-D66</f>
        <v>-1.0728836059570313E-6</v>
      </c>
      <c r="E91" s="4">
        <f t="shared" si="10"/>
        <v>-1.0728836059570313E-6</v>
      </c>
      <c r="F91" s="4">
        <f t="shared" si="10"/>
        <v>-1.0728836059570313E-6</v>
      </c>
      <c r="G91" s="4">
        <f t="shared" si="10"/>
        <v>-1.0728836059570313E-6</v>
      </c>
      <c r="H91" s="4">
        <f t="shared" si="10"/>
        <v>0</v>
      </c>
      <c r="I91" s="4">
        <f t="shared" si="10"/>
        <v>0</v>
      </c>
      <c r="J91" s="4">
        <f t="shared" si="10"/>
        <v>1.3709068298339844E-6</v>
      </c>
      <c r="K91" s="4">
        <f t="shared" si="10"/>
        <v>1.1324882507324219E-6</v>
      </c>
      <c r="L91" s="4">
        <f t="shared" si="10"/>
        <v>0</v>
      </c>
    </row>
    <row r="92" spans="3:12" x14ac:dyDescent="0.25">
      <c r="C92" s="4">
        <f>C67-C68-C69-C70-C71</f>
        <v>0</v>
      </c>
      <c r="D92" s="4">
        <f t="shared" ref="D92:L92" si="11">D67-D68-D69-D70-D71</f>
        <v>0</v>
      </c>
      <c r="E92" s="4">
        <f t="shared" si="11"/>
        <v>0</v>
      </c>
      <c r="F92" s="4">
        <f t="shared" si="11"/>
        <v>0</v>
      </c>
      <c r="G92" s="4">
        <f t="shared" si="11"/>
        <v>0</v>
      </c>
      <c r="H92" s="4">
        <f t="shared" si="11"/>
        <v>0</v>
      </c>
      <c r="I92" s="4">
        <f t="shared" si="11"/>
        <v>0</v>
      </c>
      <c r="J92" s="4">
        <f t="shared" si="11"/>
        <v>0</v>
      </c>
      <c r="K92" s="4">
        <f t="shared" si="11"/>
        <v>0</v>
      </c>
      <c r="L92" s="4">
        <f t="shared" si="11"/>
        <v>-2.6077032089233398E-8</v>
      </c>
    </row>
    <row r="93" spans="3:12" x14ac:dyDescent="0.25">
      <c r="C93" s="4">
        <f>C72-C73-C74</f>
        <v>0</v>
      </c>
      <c r="D93" s="4">
        <f t="shared" ref="D93:L93" si="12">D72-D73-D74</f>
        <v>0</v>
      </c>
      <c r="E93" s="4">
        <f t="shared" si="12"/>
        <v>0</v>
      </c>
      <c r="F93" s="4">
        <f t="shared" si="12"/>
        <v>0</v>
      </c>
      <c r="G93" s="4">
        <f t="shared" si="12"/>
        <v>0</v>
      </c>
      <c r="H93" s="4">
        <f t="shared" si="12"/>
        <v>0</v>
      </c>
      <c r="I93" s="4">
        <f t="shared" si="12"/>
        <v>0</v>
      </c>
      <c r="J93" s="4">
        <f t="shared" si="12"/>
        <v>0</v>
      </c>
      <c r="K93" s="4">
        <f t="shared" si="12"/>
        <v>0</v>
      </c>
      <c r="L93" s="4">
        <f t="shared" si="12"/>
        <v>0</v>
      </c>
    </row>
    <row r="94" spans="3:12" x14ac:dyDescent="0.25">
      <c r="C94" s="4">
        <f>C75-C76</f>
        <v>0</v>
      </c>
      <c r="D94" s="4">
        <f t="shared" ref="D94:L94" si="13">D75-D76</f>
        <v>0</v>
      </c>
      <c r="E94" s="4">
        <f t="shared" si="13"/>
        <v>0</v>
      </c>
      <c r="F94" s="4">
        <f t="shared" si="13"/>
        <v>0</v>
      </c>
      <c r="G94" s="4">
        <f t="shared" si="13"/>
        <v>0</v>
      </c>
      <c r="H94" s="4">
        <f t="shared" si="13"/>
        <v>0</v>
      </c>
      <c r="I94" s="4">
        <f t="shared" si="13"/>
        <v>0</v>
      </c>
      <c r="J94" s="4">
        <f t="shared" si="13"/>
        <v>0</v>
      </c>
      <c r="K94" s="4">
        <f t="shared" si="13"/>
        <v>0</v>
      </c>
      <c r="L94" s="4">
        <f t="shared" si="13"/>
        <v>0</v>
      </c>
    </row>
    <row r="95" spans="3:12" x14ac:dyDescent="0.25">
      <c r="C95" s="4">
        <f>C77-C78-C79</f>
        <v>0</v>
      </c>
      <c r="D95" s="4">
        <f t="shared" ref="D95:L95" si="14">D77-D78-D79</f>
        <v>0</v>
      </c>
      <c r="E95" s="4">
        <f t="shared" si="14"/>
        <v>0</v>
      </c>
      <c r="F95" s="4">
        <f t="shared" si="14"/>
        <v>0</v>
      </c>
      <c r="G95" s="4">
        <f t="shared" si="14"/>
        <v>0</v>
      </c>
      <c r="H95" s="4">
        <f t="shared" si="14"/>
        <v>0</v>
      </c>
      <c r="I95" s="4">
        <f t="shared" si="14"/>
        <v>0</v>
      </c>
      <c r="J95" s="4">
        <f t="shared" si="14"/>
        <v>0</v>
      </c>
      <c r="K95" s="4">
        <f t="shared" si="14"/>
        <v>0</v>
      </c>
      <c r="L95" s="4">
        <f t="shared" si="14"/>
        <v>0</v>
      </c>
    </row>
  </sheetData>
  <mergeCells count="1">
    <mergeCell ref="A1:M1"/>
  </mergeCells>
  <pageMargins left="0.7" right="0.7" top="0.32" bottom="0.28000000000000003" header="0.3" footer="0.3"/>
  <pageSetup paperSize="256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5"/>
  <sheetViews>
    <sheetView tabSelected="1" zoomScale="70" zoomScaleNormal="70" workbookViewId="0">
      <pane ySplit="2" topLeftCell="A4" activePane="bottomLeft" state="frozen"/>
      <selection activeCell="A2" sqref="A2"/>
      <selection pane="bottomLeft" sqref="A1:M79"/>
    </sheetView>
  </sheetViews>
  <sheetFormatPr defaultRowHeight="15" x14ac:dyDescent="0.25"/>
  <cols>
    <col min="1" max="1" width="36.85546875" customWidth="1"/>
    <col min="2" max="2" width="20.140625" style="8" customWidth="1"/>
    <col min="3" max="3" width="19.5703125" customWidth="1"/>
    <col min="4" max="5" width="19.42578125" customWidth="1"/>
    <col min="6" max="6" width="22.5703125" customWidth="1"/>
    <col min="7" max="7" width="20.140625" customWidth="1"/>
    <col min="8" max="8" width="25.28515625" customWidth="1"/>
    <col min="9" max="9" width="20.42578125" customWidth="1"/>
    <col min="10" max="10" width="19.7109375" customWidth="1"/>
    <col min="11" max="11" width="20.140625" customWidth="1"/>
    <col min="12" max="12" width="19.28515625" customWidth="1"/>
    <col min="13" max="13" width="17.42578125" customWidth="1"/>
  </cols>
  <sheetData>
    <row r="1" spans="1:16382" ht="44.25" customHeight="1" x14ac:dyDescent="0.25">
      <c r="A1" s="43" t="s">
        <v>154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382" ht="51" x14ac:dyDescent="0.25">
      <c r="A2" s="1" t="s">
        <v>68</v>
      </c>
      <c r="B2" s="1" t="s">
        <v>69</v>
      </c>
      <c r="C2" s="39" t="s">
        <v>70</v>
      </c>
      <c r="D2" s="39" t="s">
        <v>155</v>
      </c>
      <c r="E2" s="39" t="s">
        <v>156</v>
      </c>
      <c r="F2" s="39" t="s">
        <v>157</v>
      </c>
      <c r="G2" s="39" t="s">
        <v>158</v>
      </c>
      <c r="H2" s="39" t="s">
        <v>159</v>
      </c>
      <c r="I2" s="39" t="s">
        <v>160</v>
      </c>
      <c r="J2" s="39" t="s">
        <v>161</v>
      </c>
      <c r="K2" s="39" t="s">
        <v>162</v>
      </c>
      <c r="L2" s="39" t="s">
        <v>163</v>
      </c>
      <c r="M2" s="1" t="s">
        <v>153</v>
      </c>
    </row>
    <row r="3" spans="1:16382" s="9" customFormat="1" x14ac:dyDescent="0.25">
      <c r="A3" s="2" t="s">
        <v>71</v>
      </c>
      <c r="B3" s="19" t="s">
        <v>151</v>
      </c>
      <c r="C3" s="21">
        <v>37494122682.040001</v>
      </c>
      <c r="D3" s="20">
        <v>0</v>
      </c>
      <c r="E3" s="21">
        <v>0</v>
      </c>
      <c r="F3" s="20">
        <v>0</v>
      </c>
      <c r="G3" s="20">
        <v>0</v>
      </c>
      <c r="H3" s="20">
        <v>226340188.43000031</v>
      </c>
      <c r="I3" s="20">
        <v>383345800</v>
      </c>
      <c r="J3" s="20">
        <v>-4108579.5999984741</v>
      </c>
      <c r="K3" s="20">
        <v>315791112.11000061</v>
      </c>
      <c r="L3" s="27">
        <f>M3-C3-D3-E3-F3-G3-H3-I3-J3-K3</f>
        <v>-487180532.49000549</v>
      </c>
      <c r="M3" s="20">
        <v>37928310670.489998</v>
      </c>
    </row>
    <row r="4" spans="1:16382" s="9" customFormat="1" x14ac:dyDescent="0.25">
      <c r="A4" s="2" t="s">
        <v>72</v>
      </c>
      <c r="B4" s="19" t="s">
        <v>79</v>
      </c>
      <c r="C4" s="20">
        <v>17900574772.400002</v>
      </c>
      <c r="D4" s="20">
        <v>0</v>
      </c>
      <c r="E4" s="21">
        <v>0</v>
      </c>
      <c r="F4" s="20">
        <v>0</v>
      </c>
      <c r="G4" s="20">
        <v>0</v>
      </c>
      <c r="H4" s="20">
        <v>226340188.39999771</v>
      </c>
      <c r="I4" s="20">
        <v>383345800.03000259</v>
      </c>
      <c r="J4" s="20">
        <v>-4108579.6000022888</v>
      </c>
      <c r="K4" s="41">
        <v>306128927.09000015</v>
      </c>
      <c r="L4" s="27">
        <f t="shared" ref="L4:L67" si="0">M4-C4-D4-E4-F4-G4-H4-I4-J4-K4</f>
        <v>-487180532.48999786</v>
      </c>
      <c r="M4" s="20">
        <v>18325100575.830002</v>
      </c>
    </row>
    <row r="5" spans="1:16382" s="9" customFormat="1" ht="50.25" customHeight="1" x14ac:dyDescent="0.25">
      <c r="A5" s="2" t="s">
        <v>73</v>
      </c>
      <c r="B5" s="19" t="s">
        <v>80</v>
      </c>
      <c r="C5" s="20">
        <v>17517598667</v>
      </c>
      <c r="D5" s="20">
        <v>0</v>
      </c>
      <c r="E5" s="21">
        <v>0</v>
      </c>
      <c r="F5" s="20">
        <v>0</v>
      </c>
      <c r="G5" s="20">
        <v>0</v>
      </c>
      <c r="H5" s="20">
        <v>269484900</v>
      </c>
      <c r="I5" s="20">
        <v>383345800</v>
      </c>
      <c r="J5" s="20">
        <v>-4858579.5999984741</v>
      </c>
      <c r="K5" s="41">
        <v>306002200</v>
      </c>
      <c r="L5" s="27">
        <f t="shared" si="0"/>
        <v>-186337700</v>
      </c>
      <c r="M5" s="20">
        <v>18285235287.400002</v>
      </c>
    </row>
    <row r="6" spans="1:16382" ht="25.5" x14ac:dyDescent="0.25">
      <c r="A6" s="3" t="s">
        <v>74</v>
      </c>
      <c r="B6" s="22" t="s">
        <v>81</v>
      </c>
      <c r="C6" s="23">
        <v>13774123000</v>
      </c>
      <c r="D6" s="23">
        <v>0</v>
      </c>
      <c r="E6" s="24">
        <v>0</v>
      </c>
      <c r="F6" s="23">
        <v>0</v>
      </c>
      <c r="G6" s="23">
        <v>0</v>
      </c>
      <c r="H6" s="23">
        <v>117006000</v>
      </c>
      <c r="I6" s="23">
        <v>0</v>
      </c>
      <c r="J6" s="23">
        <v>0</v>
      </c>
      <c r="K6" s="23">
        <v>250000000</v>
      </c>
      <c r="L6" s="28">
        <f t="shared" si="0"/>
        <v>110000000</v>
      </c>
      <c r="M6" s="23">
        <v>14251129000</v>
      </c>
    </row>
    <row r="7" spans="1:16382" ht="38.25" x14ac:dyDescent="0.25">
      <c r="A7" s="3" t="s">
        <v>75</v>
      </c>
      <c r="B7" s="22" t="s">
        <v>82</v>
      </c>
      <c r="C7" s="23">
        <v>1705690900</v>
      </c>
      <c r="D7" s="23">
        <v>0</v>
      </c>
      <c r="E7" s="24">
        <v>0</v>
      </c>
      <c r="F7" s="23">
        <v>0</v>
      </c>
      <c r="G7" s="23">
        <v>0</v>
      </c>
      <c r="H7" s="23">
        <v>3081200</v>
      </c>
      <c r="I7" s="23">
        <v>117225400</v>
      </c>
      <c r="J7" s="23">
        <v>-7642507</v>
      </c>
      <c r="K7" s="23">
        <v>1261800</v>
      </c>
      <c r="L7" s="28">
        <f t="shared" si="0"/>
        <v>-165557500</v>
      </c>
      <c r="M7" s="23">
        <v>1654059293</v>
      </c>
    </row>
    <row r="8" spans="1:16382" ht="25.5" x14ac:dyDescent="0.25">
      <c r="A8" s="3" t="s">
        <v>76</v>
      </c>
      <c r="B8" s="22" t="s">
        <v>83</v>
      </c>
      <c r="C8" s="23">
        <v>1964623500</v>
      </c>
      <c r="D8" s="23">
        <v>0</v>
      </c>
      <c r="E8" s="24">
        <v>0</v>
      </c>
      <c r="F8" s="23">
        <v>0</v>
      </c>
      <c r="G8" s="23">
        <v>0</v>
      </c>
      <c r="H8" s="23">
        <v>149397700</v>
      </c>
      <c r="I8" s="23">
        <v>0</v>
      </c>
      <c r="J8" s="23">
        <v>1157500</v>
      </c>
      <c r="K8" s="23">
        <v>36648400</v>
      </c>
      <c r="L8" s="28">
        <f t="shared" si="0"/>
        <v>-238414700</v>
      </c>
      <c r="M8" s="23">
        <v>1913412400</v>
      </c>
    </row>
    <row r="9" spans="1:16382" x14ac:dyDescent="0.25">
      <c r="A9" s="3" t="s">
        <v>77</v>
      </c>
      <c r="B9" s="22" t="s">
        <v>84</v>
      </c>
      <c r="C9" s="23">
        <v>73161267</v>
      </c>
      <c r="D9" s="23">
        <v>0</v>
      </c>
      <c r="E9" s="24">
        <v>0</v>
      </c>
      <c r="F9" s="23">
        <v>0</v>
      </c>
      <c r="G9" s="23">
        <v>0</v>
      </c>
      <c r="H9" s="23">
        <v>0</v>
      </c>
      <c r="I9" s="23">
        <v>266120400</v>
      </c>
      <c r="J9" s="23">
        <v>1626427.3999999762</v>
      </c>
      <c r="K9" s="23">
        <v>18092000</v>
      </c>
      <c r="L9" s="28">
        <f t="shared" si="0"/>
        <v>107634500</v>
      </c>
      <c r="M9" s="23">
        <v>466634594.39999998</v>
      </c>
    </row>
    <row r="10" spans="1:16382" s="10" customFormat="1" x14ac:dyDescent="0.25">
      <c r="A10" s="5" t="s">
        <v>78</v>
      </c>
      <c r="B10" s="19" t="s">
        <v>151</v>
      </c>
      <c r="C10" s="25">
        <f>C4-C5</f>
        <v>382976105.40000153</v>
      </c>
      <c r="D10" s="20">
        <v>0</v>
      </c>
      <c r="E10" s="21">
        <v>0</v>
      </c>
      <c r="F10" s="20">
        <v>0</v>
      </c>
      <c r="G10" s="20">
        <v>-1.5497207641601563E-6</v>
      </c>
      <c r="H10" s="20">
        <v>-43144711.569999993</v>
      </c>
      <c r="I10" s="20">
        <v>0</v>
      </c>
      <c r="J10" s="20">
        <v>750000</v>
      </c>
      <c r="K10" s="20">
        <v>0</v>
      </c>
      <c r="L10" s="27">
        <f t="shared" si="0"/>
        <v>-300716105.39999998</v>
      </c>
      <c r="M10" s="20">
        <v>39865288.43</v>
      </c>
      <c r="AZ10" s="6"/>
    </row>
    <row r="11" spans="1:16382" s="10" customFormat="1" ht="12.75" customHeight="1" x14ac:dyDescent="0.25">
      <c r="A11" s="2" t="s">
        <v>150</v>
      </c>
      <c r="B11" s="15" t="s">
        <v>151</v>
      </c>
      <c r="C11" s="25">
        <v>37340986997.529999</v>
      </c>
      <c r="D11" s="20">
        <v>0</v>
      </c>
      <c r="E11" s="21">
        <v>-34325024.38999939</v>
      </c>
      <c r="F11" s="20">
        <v>0</v>
      </c>
      <c r="G11" s="20">
        <v>0</v>
      </c>
      <c r="H11" s="20">
        <v>226340188.43000031</v>
      </c>
      <c r="I11" s="20">
        <v>387869655</v>
      </c>
      <c r="J11" s="20">
        <v>-62991194.61000061</v>
      </c>
      <c r="K11" s="20">
        <v>396897442.76000214</v>
      </c>
      <c r="L11" s="27">
        <f t="shared" si="0"/>
        <v>-539562959.97000122</v>
      </c>
      <c r="M11" s="20">
        <v>37715215104.75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1:16382" s="10" customFormat="1" ht="28.5" customHeight="1" x14ac:dyDescent="0.25">
      <c r="A12" s="11" t="s">
        <v>152</v>
      </c>
      <c r="B12" s="12" t="s">
        <v>1</v>
      </c>
      <c r="C12" s="25">
        <v>2262638364.7600002</v>
      </c>
      <c r="D12" s="20">
        <v>-81000000</v>
      </c>
      <c r="E12" s="21">
        <v>-40000</v>
      </c>
      <c r="F12" s="20">
        <v>-147355600.00000024</v>
      </c>
      <c r="G12" s="20">
        <v>-37971.97000002861</v>
      </c>
      <c r="H12" s="20">
        <v>-109167702.14999986</v>
      </c>
      <c r="I12" s="20">
        <v>-11133605.5400002</v>
      </c>
      <c r="J12" s="20">
        <v>-46446493.919999838</v>
      </c>
      <c r="K12" s="20">
        <v>38214649.769999981</v>
      </c>
      <c r="L12" s="27">
        <f t="shared" si="0"/>
        <v>-253875896.87000012</v>
      </c>
      <c r="M12" s="20">
        <v>1651795744.0799999</v>
      </c>
    </row>
    <row r="13" spans="1:16382" ht="51" x14ac:dyDescent="0.25">
      <c r="A13" s="3" t="s">
        <v>85</v>
      </c>
      <c r="B13" s="13" t="s">
        <v>2</v>
      </c>
      <c r="C13" s="33">
        <v>1914425.39</v>
      </c>
      <c r="D13" s="23">
        <v>0</v>
      </c>
      <c r="E13" s="24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8">
        <f t="shared" si="0"/>
        <v>0</v>
      </c>
      <c r="M13" s="23">
        <v>1914425.39</v>
      </c>
    </row>
    <row r="14" spans="1:16382" ht="63.75" x14ac:dyDescent="0.25">
      <c r="A14" s="3" t="s">
        <v>86</v>
      </c>
      <c r="B14" s="13" t="s">
        <v>3</v>
      </c>
      <c r="C14" s="33">
        <v>148440234.53999999</v>
      </c>
      <c r="D14" s="23">
        <v>0</v>
      </c>
      <c r="E14" s="24">
        <v>0</v>
      </c>
      <c r="F14" s="23">
        <v>0</v>
      </c>
      <c r="G14" s="23">
        <v>0</v>
      </c>
      <c r="H14" s="23">
        <v>67900</v>
      </c>
      <c r="I14" s="23">
        <v>0</v>
      </c>
      <c r="J14" s="23">
        <v>1626427.400000006</v>
      </c>
      <c r="K14" s="23">
        <v>0</v>
      </c>
      <c r="L14" s="28">
        <f t="shared" si="0"/>
        <v>685120.40000000596</v>
      </c>
      <c r="M14" s="23">
        <v>150819682.34</v>
      </c>
    </row>
    <row r="15" spans="1:16382" ht="63.75" x14ac:dyDescent="0.25">
      <c r="A15" s="3" t="s">
        <v>87</v>
      </c>
      <c r="B15" s="13" t="s">
        <v>4</v>
      </c>
      <c r="C15" s="33">
        <v>179352540.84999999</v>
      </c>
      <c r="D15" s="23">
        <v>0</v>
      </c>
      <c r="E15" s="24">
        <v>0</v>
      </c>
      <c r="F15" s="23">
        <v>0</v>
      </c>
      <c r="G15" s="23">
        <v>0</v>
      </c>
      <c r="H15" s="23">
        <v>29157.59999999404</v>
      </c>
      <c r="I15" s="23">
        <v>0</v>
      </c>
      <c r="J15" s="23">
        <v>0</v>
      </c>
      <c r="K15" s="23">
        <v>-2588926.0300000012</v>
      </c>
      <c r="L15" s="28">
        <f t="shared" si="0"/>
        <v>-10000</v>
      </c>
      <c r="M15" s="23">
        <v>176782772.41999999</v>
      </c>
    </row>
    <row r="16" spans="1:16382" x14ac:dyDescent="0.25">
      <c r="A16" s="3" t="s">
        <v>88</v>
      </c>
      <c r="B16" s="13" t="s">
        <v>5</v>
      </c>
      <c r="C16" s="33">
        <v>73874141.180000007</v>
      </c>
      <c r="D16" s="23">
        <v>0</v>
      </c>
      <c r="E16" s="24">
        <v>0</v>
      </c>
      <c r="F16" s="23">
        <v>0</v>
      </c>
      <c r="G16" s="23">
        <v>0</v>
      </c>
      <c r="H16" s="23">
        <v>0</v>
      </c>
      <c r="I16" s="23">
        <v>0</v>
      </c>
      <c r="J16" s="23">
        <v>865633.61999998987</v>
      </c>
      <c r="K16" s="23">
        <v>-588800</v>
      </c>
      <c r="L16" s="28">
        <f t="shared" si="0"/>
        <v>-169350.36999998987</v>
      </c>
      <c r="M16" s="23">
        <v>73981624.430000007</v>
      </c>
    </row>
    <row r="17" spans="1:13" ht="51" x14ac:dyDescent="0.25">
      <c r="A17" s="3" t="s">
        <v>89</v>
      </c>
      <c r="B17" s="13" t="s">
        <v>6</v>
      </c>
      <c r="C17" s="33">
        <v>90397537.689999998</v>
      </c>
      <c r="D17" s="23">
        <v>0</v>
      </c>
      <c r="E17" s="24">
        <v>0</v>
      </c>
      <c r="F17" s="23">
        <v>0</v>
      </c>
      <c r="G17" s="23">
        <v>0</v>
      </c>
      <c r="H17" s="23">
        <v>-84104.459999993443</v>
      </c>
      <c r="I17" s="23">
        <v>0</v>
      </c>
      <c r="J17" s="23">
        <v>2950000</v>
      </c>
      <c r="K17" s="23">
        <v>0</v>
      </c>
      <c r="L17" s="28">
        <f t="shared" si="0"/>
        <v>0</v>
      </c>
      <c r="M17" s="23">
        <v>93263433.230000004</v>
      </c>
    </row>
    <row r="18" spans="1:13" ht="25.5" x14ac:dyDescent="0.25">
      <c r="A18" s="3" t="s">
        <v>90</v>
      </c>
      <c r="B18" s="13" t="s">
        <v>7</v>
      </c>
      <c r="C18" s="33">
        <v>139640004.37</v>
      </c>
      <c r="D18" s="23">
        <v>0</v>
      </c>
      <c r="E18" s="24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8">
        <f t="shared" si="0"/>
        <v>-4618393.5699999928</v>
      </c>
      <c r="M18" s="23">
        <v>135021610.80000001</v>
      </c>
    </row>
    <row r="19" spans="1:13" x14ac:dyDescent="0.25">
      <c r="A19" s="3" t="s">
        <v>91</v>
      </c>
      <c r="B19" s="13" t="s">
        <v>8</v>
      </c>
      <c r="C19" s="33">
        <v>948718500</v>
      </c>
      <c r="D19" s="23">
        <v>-81000000</v>
      </c>
      <c r="E19" s="24">
        <v>0</v>
      </c>
      <c r="F19" s="23">
        <v>-147355600</v>
      </c>
      <c r="G19" s="23">
        <v>0</v>
      </c>
      <c r="H19" s="23">
        <v>-114124092.15999997</v>
      </c>
      <c r="I19" s="23">
        <v>-13880372.24000001</v>
      </c>
      <c r="J19" s="23">
        <v>-68444280.720000029</v>
      </c>
      <c r="K19" s="23">
        <v>0</v>
      </c>
      <c r="L19" s="28">
        <f t="shared" si="0"/>
        <v>-250000000</v>
      </c>
      <c r="M19" s="23">
        <v>273914154.88</v>
      </c>
    </row>
    <row r="20" spans="1:13" x14ac:dyDescent="0.25">
      <c r="A20" s="3" t="s">
        <v>92</v>
      </c>
      <c r="B20" s="13" t="s">
        <v>9</v>
      </c>
      <c r="C20" s="33">
        <v>680300980.74000001</v>
      </c>
      <c r="D20" s="23">
        <v>0</v>
      </c>
      <c r="E20" s="24">
        <v>-40000</v>
      </c>
      <c r="F20" s="23">
        <v>0</v>
      </c>
      <c r="G20" s="23">
        <v>-37971.97000002861</v>
      </c>
      <c r="H20" s="23">
        <v>4943436.8700000048</v>
      </c>
      <c r="I20" s="23">
        <v>2746766.7000000477</v>
      </c>
      <c r="J20" s="23">
        <v>16555725.779999971</v>
      </c>
      <c r="K20" s="23">
        <v>41392375.799999952</v>
      </c>
      <c r="L20" s="28">
        <f t="shared" si="0"/>
        <v>236726.67000007629</v>
      </c>
      <c r="M20" s="23">
        <v>746098040.59000003</v>
      </c>
    </row>
    <row r="21" spans="1:13" s="9" customFormat="1" x14ac:dyDescent="0.25">
      <c r="A21" s="2" t="s">
        <v>93</v>
      </c>
      <c r="B21" s="14" t="s">
        <v>10</v>
      </c>
      <c r="C21" s="25">
        <v>11203400</v>
      </c>
      <c r="D21" s="20">
        <v>0</v>
      </c>
      <c r="E21" s="21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2273100</v>
      </c>
      <c r="L21" s="27">
        <f t="shared" si="0"/>
        <v>0</v>
      </c>
      <c r="M21" s="20">
        <v>13476500</v>
      </c>
    </row>
    <row r="22" spans="1:13" ht="25.5" x14ac:dyDescent="0.25">
      <c r="A22" s="3" t="s">
        <v>94</v>
      </c>
      <c r="B22" s="13" t="s">
        <v>11</v>
      </c>
      <c r="C22" s="33">
        <v>11203400</v>
      </c>
      <c r="D22" s="23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2273100</v>
      </c>
      <c r="L22" s="28">
        <f t="shared" si="0"/>
        <v>0</v>
      </c>
      <c r="M22" s="23">
        <v>13476500</v>
      </c>
    </row>
    <row r="23" spans="1:13" s="9" customFormat="1" ht="38.25" x14ac:dyDescent="0.25">
      <c r="A23" s="2" t="s">
        <v>95</v>
      </c>
      <c r="B23" s="14" t="s">
        <v>12</v>
      </c>
      <c r="C23" s="25">
        <v>326666136.92000002</v>
      </c>
      <c r="D23" s="20">
        <v>0</v>
      </c>
      <c r="E23" s="21">
        <v>0</v>
      </c>
      <c r="F23" s="20">
        <v>0</v>
      </c>
      <c r="G23" s="20">
        <v>0</v>
      </c>
      <c r="H23" s="20">
        <v>4298619.4399999976</v>
      </c>
      <c r="I23" s="20">
        <v>10993310</v>
      </c>
      <c r="J23" s="20">
        <v>40043641.579999983</v>
      </c>
      <c r="K23" s="20">
        <v>7529800</v>
      </c>
      <c r="L23" s="27">
        <f t="shared" si="0"/>
        <v>-22218700</v>
      </c>
      <c r="M23" s="20">
        <v>367312807.94</v>
      </c>
    </row>
    <row r="24" spans="1:13" x14ac:dyDescent="0.25">
      <c r="A24" s="3" t="s">
        <v>96</v>
      </c>
      <c r="B24" s="13" t="s">
        <v>13</v>
      </c>
      <c r="C24" s="33">
        <v>82053200</v>
      </c>
      <c r="D24" s="23">
        <v>0</v>
      </c>
      <c r="E24" s="24">
        <v>0</v>
      </c>
      <c r="F24" s="23">
        <v>0</v>
      </c>
      <c r="G24" s="23">
        <v>0</v>
      </c>
      <c r="H24" s="23">
        <v>0</v>
      </c>
      <c r="I24" s="23">
        <v>3993310</v>
      </c>
      <c r="J24" s="23">
        <v>0</v>
      </c>
      <c r="K24" s="23">
        <v>7029800</v>
      </c>
      <c r="L24" s="28">
        <f t="shared" si="0"/>
        <v>-22303200</v>
      </c>
      <c r="M24" s="23">
        <v>70773110</v>
      </c>
    </row>
    <row r="25" spans="1:13" ht="51" x14ac:dyDescent="0.25">
      <c r="A25" s="3" t="s">
        <v>97</v>
      </c>
      <c r="B25" s="13" t="s">
        <v>14</v>
      </c>
      <c r="C25" s="33">
        <v>134338152.12</v>
      </c>
      <c r="D25" s="23">
        <v>0</v>
      </c>
      <c r="E25" s="24">
        <v>0</v>
      </c>
      <c r="F25" s="23">
        <v>0</v>
      </c>
      <c r="G25" s="23">
        <v>0</v>
      </c>
      <c r="H25" s="23">
        <v>1088275.25</v>
      </c>
      <c r="I25" s="23">
        <v>7000000</v>
      </c>
      <c r="J25" s="23">
        <v>40043641.579999983</v>
      </c>
      <c r="K25" s="23">
        <v>-2184512.9899999797</v>
      </c>
      <c r="L25" s="28">
        <f t="shared" si="0"/>
        <v>0</v>
      </c>
      <c r="M25" s="23">
        <v>180285555.96000001</v>
      </c>
    </row>
    <row r="26" spans="1:13" x14ac:dyDescent="0.25">
      <c r="A26" s="3" t="s">
        <v>98</v>
      </c>
      <c r="B26" s="13" t="s">
        <v>15</v>
      </c>
      <c r="C26" s="33">
        <v>110274784.8</v>
      </c>
      <c r="D26" s="23">
        <v>0</v>
      </c>
      <c r="E26" s="24">
        <v>0</v>
      </c>
      <c r="F26" s="23">
        <v>0</v>
      </c>
      <c r="G26" s="23">
        <v>0</v>
      </c>
      <c r="H26" s="23">
        <v>3210344.1899999976</v>
      </c>
      <c r="I26" s="23">
        <v>0</v>
      </c>
      <c r="J26" s="23">
        <v>0</v>
      </c>
      <c r="K26" s="23">
        <v>2684512.9900000095</v>
      </c>
      <c r="L26" s="28">
        <f t="shared" si="0"/>
        <v>84500</v>
      </c>
      <c r="M26" s="23">
        <v>116254141.98</v>
      </c>
    </row>
    <row r="27" spans="1:13" s="9" customFormat="1" x14ac:dyDescent="0.25">
      <c r="A27" s="2" t="s">
        <v>99</v>
      </c>
      <c r="B27" s="14" t="s">
        <v>16</v>
      </c>
      <c r="C27" s="25">
        <v>4291401894.4099998</v>
      </c>
      <c r="D27" s="20">
        <v>-5599900</v>
      </c>
      <c r="E27" s="21">
        <v>363123095.19999981</v>
      </c>
      <c r="F27" s="20">
        <v>0</v>
      </c>
      <c r="G27" s="20">
        <v>31579225.970000267</v>
      </c>
      <c r="H27" s="20">
        <v>4811844.4300003052</v>
      </c>
      <c r="I27" s="20">
        <v>266120400</v>
      </c>
      <c r="J27" s="20">
        <v>-34512600</v>
      </c>
      <c r="K27" s="20">
        <v>15026062.069999695</v>
      </c>
      <c r="L27" s="27">
        <f t="shared" si="0"/>
        <v>-316277889.43000031</v>
      </c>
      <c r="M27" s="20">
        <v>4615672132.6499996</v>
      </c>
    </row>
    <row r="28" spans="1:13" x14ac:dyDescent="0.25">
      <c r="A28" s="3" t="s">
        <v>100</v>
      </c>
      <c r="B28" s="13" t="s">
        <v>17</v>
      </c>
      <c r="C28" s="33">
        <v>208434955.84999999</v>
      </c>
      <c r="D28" s="23">
        <v>0</v>
      </c>
      <c r="E28" s="24">
        <v>0</v>
      </c>
      <c r="F28" s="23">
        <v>0</v>
      </c>
      <c r="G28" s="23">
        <v>0</v>
      </c>
      <c r="H28" s="23">
        <v>1539214.3900000155</v>
      </c>
      <c r="I28" s="23">
        <v>0</v>
      </c>
      <c r="J28" s="23">
        <v>0</v>
      </c>
      <c r="K28" s="23">
        <v>0</v>
      </c>
      <c r="L28" s="28">
        <f t="shared" si="0"/>
        <v>0</v>
      </c>
      <c r="M28" s="23">
        <v>209974170.24000001</v>
      </c>
    </row>
    <row r="29" spans="1:13" x14ac:dyDescent="0.25">
      <c r="A29" s="3" t="s">
        <v>101</v>
      </c>
      <c r="B29" s="13" t="s">
        <v>18</v>
      </c>
      <c r="C29" s="33">
        <v>560220658.34000003</v>
      </c>
      <c r="D29" s="23">
        <v>0</v>
      </c>
      <c r="E29" s="24">
        <v>0</v>
      </c>
      <c r="F29" s="23">
        <v>0</v>
      </c>
      <c r="G29" s="23">
        <v>-6360000</v>
      </c>
      <c r="H29" s="23">
        <v>3371250.0799999237</v>
      </c>
      <c r="I29" s="23">
        <v>0</v>
      </c>
      <c r="J29" s="23">
        <v>-16432600</v>
      </c>
      <c r="K29" s="23">
        <v>18242000</v>
      </c>
      <c r="L29" s="28">
        <f t="shared" si="0"/>
        <v>-541525.33999991417</v>
      </c>
      <c r="M29" s="23">
        <v>558499783.08000004</v>
      </c>
    </row>
    <row r="30" spans="1:13" x14ac:dyDescent="0.25">
      <c r="A30" s="3" t="s">
        <v>102</v>
      </c>
      <c r="B30" s="13" t="s">
        <v>19</v>
      </c>
      <c r="C30" s="33">
        <v>17332766.210000001</v>
      </c>
      <c r="D30" s="23">
        <v>0</v>
      </c>
      <c r="E30" s="24">
        <v>0</v>
      </c>
      <c r="F30" s="23">
        <v>0</v>
      </c>
      <c r="G30" s="23">
        <v>37901254</v>
      </c>
      <c r="H30" s="23">
        <v>0</v>
      </c>
      <c r="I30" s="23">
        <v>0</v>
      </c>
      <c r="J30" s="23">
        <v>0</v>
      </c>
      <c r="K30" s="23">
        <v>0</v>
      </c>
      <c r="L30" s="28">
        <f t="shared" si="0"/>
        <v>0</v>
      </c>
      <c r="M30" s="23">
        <v>55234020.210000001</v>
      </c>
    </row>
    <row r="31" spans="1:13" x14ac:dyDescent="0.25">
      <c r="A31" s="3" t="s">
        <v>103</v>
      </c>
      <c r="B31" s="13" t="s">
        <v>20</v>
      </c>
      <c r="C31" s="33">
        <v>179993440.16999999</v>
      </c>
      <c r="D31" s="23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8">
        <f t="shared" si="0"/>
        <v>574200</v>
      </c>
      <c r="M31" s="23">
        <v>180567640.16999999</v>
      </c>
    </row>
    <row r="32" spans="1:13" x14ac:dyDescent="0.25">
      <c r="A32" s="3" t="s">
        <v>104</v>
      </c>
      <c r="B32" s="13" t="s">
        <v>21</v>
      </c>
      <c r="C32" s="33">
        <v>318255387.57999998</v>
      </c>
      <c r="D32" s="23">
        <v>0</v>
      </c>
      <c r="E32" s="24">
        <v>0</v>
      </c>
      <c r="F32" s="23">
        <v>0</v>
      </c>
      <c r="G32" s="23">
        <v>0</v>
      </c>
      <c r="H32" s="23">
        <v>-98620.039999961853</v>
      </c>
      <c r="I32" s="23">
        <v>0</v>
      </c>
      <c r="J32" s="23">
        <v>0</v>
      </c>
      <c r="K32" s="23">
        <v>-10000000</v>
      </c>
      <c r="L32" s="28">
        <f t="shared" si="0"/>
        <v>0</v>
      </c>
      <c r="M32" s="23">
        <v>308156767.54000002</v>
      </c>
    </row>
    <row r="33" spans="1:13" x14ac:dyDescent="0.25">
      <c r="A33" s="3" t="s">
        <v>105</v>
      </c>
      <c r="B33" s="13" t="s">
        <v>22</v>
      </c>
      <c r="C33" s="33">
        <v>2466126169.1500001</v>
      </c>
      <c r="D33" s="23">
        <v>0</v>
      </c>
      <c r="E33" s="24">
        <v>363123095.19999981</v>
      </c>
      <c r="F33" s="23">
        <v>0</v>
      </c>
      <c r="G33" s="23">
        <v>0</v>
      </c>
      <c r="H33" s="23">
        <v>0</v>
      </c>
      <c r="I33" s="23">
        <v>266120400</v>
      </c>
      <c r="J33" s="23">
        <v>0</v>
      </c>
      <c r="K33" s="23">
        <v>9662185.0199999809</v>
      </c>
      <c r="L33" s="28">
        <f t="shared" si="0"/>
        <v>19862000</v>
      </c>
      <c r="M33" s="23">
        <v>3124893849.3699999</v>
      </c>
    </row>
    <row r="34" spans="1:13" ht="25.5" x14ac:dyDescent="0.25">
      <c r="A34" s="3" t="s">
        <v>106</v>
      </c>
      <c r="B34" s="13" t="s">
        <v>23</v>
      </c>
      <c r="C34" s="33">
        <v>541038517.11000001</v>
      </c>
      <c r="D34" s="23">
        <v>-5599900</v>
      </c>
      <c r="E34" s="24">
        <v>0</v>
      </c>
      <c r="F34" s="23">
        <v>0</v>
      </c>
      <c r="G34" s="23">
        <v>37971.969999969006</v>
      </c>
      <c r="H34" s="23">
        <v>0</v>
      </c>
      <c r="I34" s="23">
        <v>0</v>
      </c>
      <c r="J34" s="23">
        <v>-18080000</v>
      </c>
      <c r="K34" s="23">
        <v>-2878122.9499999881</v>
      </c>
      <c r="L34" s="28">
        <f t="shared" si="0"/>
        <v>-336172564.09000003</v>
      </c>
      <c r="M34" s="23">
        <v>178345902.03999999</v>
      </c>
    </row>
    <row r="35" spans="1:13" s="9" customFormat="1" ht="25.5" x14ac:dyDescent="0.25">
      <c r="A35" s="2" t="s">
        <v>107</v>
      </c>
      <c r="B35" s="14" t="s">
        <v>24</v>
      </c>
      <c r="C35" s="25">
        <v>1670705973.8599999</v>
      </c>
      <c r="D35" s="20">
        <v>0</v>
      </c>
      <c r="E35" s="21">
        <v>0</v>
      </c>
      <c r="F35" s="20">
        <v>147355600</v>
      </c>
      <c r="G35" s="20">
        <v>-32241254</v>
      </c>
      <c r="H35" s="20">
        <v>-1100000</v>
      </c>
      <c r="I35" s="20">
        <v>548562.24000000954</v>
      </c>
      <c r="J35" s="20">
        <v>-185000</v>
      </c>
      <c r="K35" s="20">
        <v>-729000</v>
      </c>
      <c r="L35" s="27">
        <f t="shared" si="0"/>
        <v>-6943250</v>
      </c>
      <c r="M35" s="20">
        <v>1777411632.0999999</v>
      </c>
    </row>
    <row r="36" spans="1:13" x14ac:dyDescent="0.25">
      <c r="A36" s="3" t="s">
        <v>108</v>
      </c>
      <c r="B36" s="13" t="s">
        <v>25</v>
      </c>
      <c r="C36" s="33"/>
      <c r="D36" s="23">
        <v>0</v>
      </c>
      <c r="E36" s="24">
        <v>0</v>
      </c>
      <c r="F36" s="23">
        <v>0</v>
      </c>
      <c r="G36" s="23">
        <v>0</v>
      </c>
      <c r="H36" s="23">
        <v>0</v>
      </c>
      <c r="I36" s="23">
        <v>2887062.24</v>
      </c>
      <c r="J36" s="23">
        <v>0</v>
      </c>
      <c r="K36" s="23">
        <v>0</v>
      </c>
      <c r="L36" s="28">
        <f t="shared" si="0"/>
        <v>0</v>
      </c>
      <c r="M36" s="23">
        <v>2887062.24</v>
      </c>
    </row>
    <row r="37" spans="1:13" x14ac:dyDescent="0.25">
      <c r="A37" s="3" t="s">
        <v>109</v>
      </c>
      <c r="B37" s="13" t="s">
        <v>26</v>
      </c>
      <c r="C37" s="33">
        <v>1300440465.3199999</v>
      </c>
      <c r="D37" s="23">
        <v>0</v>
      </c>
      <c r="E37" s="24">
        <v>0</v>
      </c>
      <c r="F37" s="23">
        <v>147355600</v>
      </c>
      <c r="G37" s="23">
        <v>-32241254</v>
      </c>
      <c r="H37" s="23">
        <v>0</v>
      </c>
      <c r="I37" s="23">
        <v>-2338500</v>
      </c>
      <c r="J37" s="23">
        <v>13593.130000114441</v>
      </c>
      <c r="K37" s="23">
        <v>-600000</v>
      </c>
      <c r="L37" s="28">
        <f t="shared" si="0"/>
        <v>-6112250</v>
      </c>
      <c r="M37" s="23">
        <v>1406517654.45</v>
      </c>
    </row>
    <row r="38" spans="1:13" x14ac:dyDescent="0.25">
      <c r="A38" s="3" t="s">
        <v>110</v>
      </c>
      <c r="B38" s="13" t="s">
        <v>27</v>
      </c>
      <c r="C38" s="33">
        <v>268590967.74000001</v>
      </c>
      <c r="D38" s="23">
        <v>0</v>
      </c>
      <c r="E38" s="24">
        <v>0</v>
      </c>
      <c r="F38" s="23">
        <v>0</v>
      </c>
      <c r="G38" s="23">
        <v>0</v>
      </c>
      <c r="H38" s="23">
        <v>-1100000</v>
      </c>
      <c r="I38" s="23">
        <v>0</v>
      </c>
      <c r="J38" s="23">
        <v>-185000</v>
      </c>
      <c r="K38" s="23">
        <v>-129000</v>
      </c>
      <c r="L38" s="28">
        <f t="shared" si="0"/>
        <v>-831000</v>
      </c>
      <c r="M38" s="23">
        <v>266345967.74000001</v>
      </c>
    </row>
    <row r="39" spans="1:13" ht="38.25" x14ac:dyDescent="0.25">
      <c r="A39" s="3" t="s">
        <v>111</v>
      </c>
      <c r="B39" s="13" t="s">
        <v>28</v>
      </c>
      <c r="C39" s="33"/>
      <c r="D39" s="23">
        <v>0</v>
      </c>
      <c r="E39" s="2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8">
        <f t="shared" si="0"/>
        <v>0</v>
      </c>
      <c r="M39" s="40"/>
    </row>
    <row r="40" spans="1:13" ht="25.5" x14ac:dyDescent="0.25">
      <c r="A40" s="3" t="s">
        <v>112</v>
      </c>
      <c r="B40" s="13" t="s">
        <v>29</v>
      </c>
      <c r="C40" s="33">
        <v>101674540.8</v>
      </c>
      <c r="D40" s="23">
        <v>0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v>-13593.129999995232</v>
      </c>
      <c r="K40" s="23">
        <v>0</v>
      </c>
      <c r="L40" s="28">
        <f t="shared" si="0"/>
        <v>0</v>
      </c>
      <c r="M40" s="23">
        <v>101660947.67</v>
      </c>
    </row>
    <row r="41" spans="1:13" s="9" customFormat="1" x14ac:dyDescent="0.25">
      <c r="A41" s="2" t="s">
        <v>113</v>
      </c>
      <c r="B41" s="14" t="s">
        <v>30</v>
      </c>
      <c r="C41" s="25">
        <v>16506302.439999999</v>
      </c>
      <c r="D41" s="20">
        <v>0</v>
      </c>
      <c r="E41" s="21">
        <v>0</v>
      </c>
      <c r="F41" s="20">
        <v>0</v>
      </c>
      <c r="G41" s="20">
        <v>0</v>
      </c>
      <c r="H41" s="20">
        <v>3700</v>
      </c>
      <c r="I41" s="20">
        <v>0</v>
      </c>
      <c r="J41" s="20">
        <v>0</v>
      </c>
      <c r="K41" s="20">
        <v>0</v>
      </c>
      <c r="L41" s="27">
        <f t="shared" si="0"/>
        <v>0</v>
      </c>
      <c r="M41" s="20">
        <v>16510002.439999999</v>
      </c>
    </row>
    <row r="42" spans="1:13" ht="25.5" x14ac:dyDescent="0.25">
      <c r="A42" s="3" t="s">
        <v>114</v>
      </c>
      <c r="B42" s="13" t="s">
        <v>31</v>
      </c>
      <c r="C42" s="33">
        <v>7231202.4400000004</v>
      </c>
      <c r="D42" s="23">
        <v>0</v>
      </c>
      <c r="E42" s="24">
        <v>0</v>
      </c>
      <c r="F42" s="23">
        <v>0</v>
      </c>
      <c r="G42" s="23">
        <v>0</v>
      </c>
      <c r="H42" s="23">
        <v>3700</v>
      </c>
      <c r="I42" s="23">
        <v>0</v>
      </c>
      <c r="J42" s="23">
        <v>0</v>
      </c>
      <c r="K42" s="23">
        <v>0</v>
      </c>
      <c r="L42" s="28">
        <f t="shared" si="0"/>
        <v>0</v>
      </c>
      <c r="M42" s="23">
        <v>7234902.4400000004</v>
      </c>
    </row>
    <row r="43" spans="1:13" ht="25.5" x14ac:dyDescent="0.25">
      <c r="A43" s="3" t="s">
        <v>115</v>
      </c>
      <c r="B43" s="13" t="s">
        <v>32</v>
      </c>
      <c r="C43" s="33">
        <v>9275100</v>
      </c>
      <c r="D43" s="23">
        <v>0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8">
        <f t="shared" si="0"/>
        <v>0</v>
      </c>
      <c r="M43" s="23">
        <v>9275100</v>
      </c>
    </row>
    <row r="44" spans="1:13" s="9" customFormat="1" x14ac:dyDescent="0.25">
      <c r="A44" s="2" t="s">
        <v>116</v>
      </c>
      <c r="B44" s="14" t="s">
        <v>33</v>
      </c>
      <c r="C44" s="25">
        <v>8655010375.4599991</v>
      </c>
      <c r="D44" s="20">
        <v>5599900</v>
      </c>
      <c r="E44" s="21">
        <v>0</v>
      </c>
      <c r="F44" s="20">
        <v>0</v>
      </c>
      <c r="G44" s="20">
        <v>2502280.8000011444</v>
      </c>
      <c r="H44" s="20">
        <v>184352994.28999901</v>
      </c>
      <c r="I44" s="20">
        <v>5432094.3000011444</v>
      </c>
      <c r="J44" s="20">
        <v>22136830.100000381</v>
      </c>
      <c r="K44" s="20">
        <v>-18271418.100000381</v>
      </c>
      <c r="L44" s="27">
        <f t="shared" si="0"/>
        <v>-54079214.229999542</v>
      </c>
      <c r="M44" s="20">
        <v>8802683842.6200008</v>
      </c>
    </row>
    <row r="45" spans="1:13" x14ac:dyDescent="0.25">
      <c r="A45" s="3" t="s">
        <v>117</v>
      </c>
      <c r="B45" s="13" t="s">
        <v>34</v>
      </c>
      <c r="C45" s="33">
        <v>2580668359</v>
      </c>
      <c r="D45" s="23">
        <v>0</v>
      </c>
      <c r="E45" s="24">
        <v>0</v>
      </c>
      <c r="F45" s="23">
        <v>0</v>
      </c>
      <c r="G45" s="23">
        <v>0</v>
      </c>
      <c r="H45" s="23">
        <v>90760352</v>
      </c>
      <c r="I45" s="23">
        <v>-2500000</v>
      </c>
      <c r="J45" s="23">
        <v>-14400379.059999943</v>
      </c>
      <c r="K45" s="23">
        <v>129000</v>
      </c>
      <c r="L45" s="28">
        <f t="shared" si="0"/>
        <v>-61701171</v>
      </c>
      <c r="M45" s="23">
        <v>2592956160.9400001</v>
      </c>
    </row>
    <row r="46" spans="1:13" x14ac:dyDescent="0.25">
      <c r="A46" s="3" t="s">
        <v>118</v>
      </c>
      <c r="B46" s="13" t="s">
        <v>35</v>
      </c>
      <c r="C46" s="33">
        <v>4351258757.0299997</v>
      </c>
      <c r="D46" s="23">
        <v>0</v>
      </c>
      <c r="E46" s="24">
        <v>0</v>
      </c>
      <c r="F46" s="23">
        <v>0</v>
      </c>
      <c r="G46" s="23">
        <v>-4755992.8699998856</v>
      </c>
      <c r="H46" s="23">
        <v>68163504.380000114</v>
      </c>
      <c r="I46" s="23">
        <v>-26122165.119999886</v>
      </c>
      <c r="J46" s="23">
        <v>6081565.5399999619</v>
      </c>
      <c r="K46" s="23">
        <v>-599772.90999984741</v>
      </c>
      <c r="L46" s="28">
        <f t="shared" si="0"/>
        <v>10055629.179999352</v>
      </c>
      <c r="M46" s="23">
        <v>4404081525.2299995</v>
      </c>
    </row>
    <row r="47" spans="1:13" x14ac:dyDescent="0.25">
      <c r="A47" s="3" t="s">
        <v>119</v>
      </c>
      <c r="B47" s="13" t="s">
        <v>36</v>
      </c>
      <c r="C47" s="33">
        <v>262441210.97</v>
      </c>
      <c r="D47" s="23">
        <v>0</v>
      </c>
      <c r="E47" s="24">
        <v>0</v>
      </c>
      <c r="F47" s="23">
        <v>0</v>
      </c>
      <c r="G47" s="23">
        <v>0</v>
      </c>
      <c r="H47" s="23">
        <v>5090156.0099999905</v>
      </c>
      <c r="I47" s="23">
        <v>28622167.270000011</v>
      </c>
      <c r="J47" s="23">
        <v>12322580.519999981</v>
      </c>
      <c r="K47" s="23">
        <v>-18620498.459999979</v>
      </c>
      <c r="L47" s="28">
        <f t="shared" si="0"/>
        <v>250000</v>
      </c>
      <c r="M47" s="23">
        <v>290105616.31</v>
      </c>
    </row>
    <row r="48" spans="1:13" x14ac:dyDescent="0.25">
      <c r="A48" s="3" t="s">
        <v>120</v>
      </c>
      <c r="B48" s="13" t="s">
        <v>37</v>
      </c>
      <c r="C48" s="33">
        <v>1094923344.95</v>
      </c>
      <c r="D48" s="23">
        <v>0</v>
      </c>
      <c r="E48" s="24">
        <v>0</v>
      </c>
      <c r="F48" s="23">
        <v>0</v>
      </c>
      <c r="G48" s="23">
        <v>3825805.4900000095</v>
      </c>
      <c r="H48" s="23">
        <v>18895804.659999847</v>
      </c>
      <c r="I48" s="23">
        <v>3655006</v>
      </c>
      <c r="J48" s="23">
        <v>17532023.100000143</v>
      </c>
      <c r="K48" s="23">
        <v>420453.26999998093</v>
      </c>
      <c r="L48" s="28">
        <f t="shared" si="0"/>
        <v>-4749542.3600001335</v>
      </c>
      <c r="M48" s="23">
        <v>1134502895.1099999</v>
      </c>
    </row>
    <row r="49" spans="1:13" ht="38.25" x14ac:dyDescent="0.25">
      <c r="A49" s="3" t="s">
        <v>121</v>
      </c>
      <c r="B49" s="13" t="s">
        <v>38</v>
      </c>
      <c r="C49" s="33">
        <v>43282892.149999999</v>
      </c>
      <c r="D49" s="23">
        <v>0</v>
      </c>
      <c r="E49" s="24">
        <v>0</v>
      </c>
      <c r="F49" s="23">
        <v>0</v>
      </c>
      <c r="G49" s="23">
        <v>0</v>
      </c>
      <c r="H49" s="23">
        <v>794050.31000000238</v>
      </c>
      <c r="I49" s="23">
        <v>0</v>
      </c>
      <c r="J49" s="23">
        <v>50000</v>
      </c>
      <c r="K49" s="23">
        <v>399400</v>
      </c>
      <c r="L49" s="28">
        <f t="shared" si="0"/>
        <v>-803006.55000000447</v>
      </c>
      <c r="M49" s="23">
        <v>43723335.909999996</v>
      </c>
    </row>
    <row r="50" spans="1:13" x14ac:dyDescent="0.25">
      <c r="A50" s="3" t="s">
        <v>122</v>
      </c>
      <c r="B50" s="13" t="s">
        <v>39</v>
      </c>
      <c r="C50" s="33">
        <v>211639814.87</v>
      </c>
      <c r="D50" s="23">
        <v>5599900</v>
      </c>
      <c r="E50" s="24">
        <v>0</v>
      </c>
      <c r="F50" s="23">
        <v>0</v>
      </c>
      <c r="G50" s="23">
        <v>0</v>
      </c>
      <c r="H50" s="23">
        <v>0</v>
      </c>
      <c r="I50" s="23">
        <v>-2.1500000059604645</v>
      </c>
      <c r="J50" s="23">
        <v>0</v>
      </c>
      <c r="K50" s="23">
        <v>0</v>
      </c>
      <c r="L50" s="28">
        <f t="shared" si="0"/>
        <v>36000</v>
      </c>
      <c r="M50" s="23">
        <v>217275712.72</v>
      </c>
    </row>
    <row r="51" spans="1:13" x14ac:dyDescent="0.25">
      <c r="A51" s="3" t="s">
        <v>123</v>
      </c>
      <c r="B51" s="13" t="s">
        <v>40</v>
      </c>
      <c r="C51" s="33">
        <v>110795996.48999999</v>
      </c>
      <c r="D51" s="23">
        <v>0</v>
      </c>
      <c r="E51" s="24">
        <v>0</v>
      </c>
      <c r="F51" s="23">
        <v>0</v>
      </c>
      <c r="G51" s="23">
        <v>3432468.1800000072</v>
      </c>
      <c r="H51" s="23">
        <v>649126.92999999225</v>
      </c>
      <c r="I51" s="23">
        <v>1777088.3000000119</v>
      </c>
      <c r="J51" s="23">
        <v>551040</v>
      </c>
      <c r="K51" s="23">
        <v>0</v>
      </c>
      <c r="L51" s="28">
        <f t="shared" si="0"/>
        <v>2832876.5</v>
      </c>
      <c r="M51" s="23">
        <v>120038596.40000001</v>
      </c>
    </row>
    <row r="52" spans="1:13" s="9" customFormat="1" x14ac:dyDescent="0.25">
      <c r="A52" s="2" t="s">
        <v>124</v>
      </c>
      <c r="B52" s="14" t="s">
        <v>41</v>
      </c>
      <c r="C52" s="25">
        <v>849513029.03999996</v>
      </c>
      <c r="D52" s="20">
        <v>0</v>
      </c>
      <c r="E52" s="21">
        <v>0</v>
      </c>
      <c r="F52" s="20">
        <v>0</v>
      </c>
      <c r="G52" s="20">
        <v>0</v>
      </c>
      <c r="H52" s="20">
        <v>43408704.840000033</v>
      </c>
      <c r="I52" s="20">
        <v>0</v>
      </c>
      <c r="J52" s="20">
        <v>37414029</v>
      </c>
      <c r="K52" s="20">
        <v>2910317.3500000238</v>
      </c>
      <c r="L52" s="27">
        <f t="shared" si="0"/>
        <v>-587619.00999999046</v>
      </c>
      <c r="M52" s="20">
        <v>932658461.22000003</v>
      </c>
    </row>
    <row r="53" spans="1:13" x14ac:dyDescent="0.25">
      <c r="A53" s="3" t="s">
        <v>125</v>
      </c>
      <c r="B53" s="13" t="s">
        <v>42</v>
      </c>
      <c r="C53" s="33">
        <v>822063019.19000006</v>
      </c>
      <c r="D53" s="23">
        <v>0</v>
      </c>
      <c r="E53" s="24">
        <v>0</v>
      </c>
      <c r="F53" s="23">
        <v>0</v>
      </c>
      <c r="G53" s="23">
        <v>0</v>
      </c>
      <c r="H53" s="23">
        <v>43613890.649999976</v>
      </c>
      <c r="I53" s="23">
        <v>0</v>
      </c>
      <c r="J53" s="23">
        <v>37414029</v>
      </c>
      <c r="K53" s="23">
        <v>2910317.3500000238</v>
      </c>
      <c r="L53" s="28">
        <f t="shared" si="0"/>
        <v>-587619.01000010967</v>
      </c>
      <c r="M53" s="23">
        <v>905413637.17999995</v>
      </c>
    </row>
    <row r="54" spans="1:13" ht="25.5" x14ac:dyDescent="0.25">
      <c r="A54" s="3" t="s">
        <v>126</v>
      </c>
      <c r="B54" s="13" t="s">
        <v>43</v>
      </c>
      <c r="C54" s="33">
        <v>27450009.850000001</v>
      </c>
      <c r="D54" s="23">
        <v>0</v>
      </c>
      <c r="E54" s="24">
        <v>0</v>
      </c>
      <c r="F54" s="23">
        <v>0</v>
      </c>
      <c r="G54" s="23">
        <v>0</v>
      </c>
      <c r="H54" s="23">
        <v>-205185.81000000238</v>
      </c>
      <c r="I54" s="23">
        <v>0</v>
      </c>
      <c r="J54" s="23">
        <v>0</v>
      </c>
      <c r="K54" s="23">
        <v>0</v>
      </c>
      <c r="L54" s="28">
        <f t="shared" si="0"/>
        <v>0</v>
      </c>
      <c r="M54" s="23">
        <v>27244824.039999999</v>
      </c>
    </row>
    <row r="55" spans="1:13" s="9" customFormat="1" x14ac:dyDescent="0.25">
      <c r="A55" s="2" t="s">
        <v>127</v>
      </c>
      <c r="B55" s="14" t="s">
        <v>44</v>
      </c>
      <c r="C55" s="25">
        <v>2136293843.6300001</v>
      </c>
      <c r="D55" s="20">
        <v>0</v>
      </c>
      <c r="E55" s="21">
        <v>0</v>
      </c>
      <c r="F55" s="20">
        <v>0</v>
      </c>
      <c r="G55" s="20">
        <v>0</v>
      </c>
      <c r="H55" s="20">
        <v>161237185.01999998</v>
      </c>
      <c r="I55" s="20">
        <v>181865023</v>
      </c>
      <c r="J55" s="20">
        <v>700000</v>
      </c>
      <c r="K55" s="20">
        <v>285993088.73000002</v>
      </c>
      <c r="L55" s="27">
        <f t="shared" si="0"/>
        <v>121987.61999988556</v>
      </c>
      <c r="M55" s="20">
        <v>2766211128</v>
      </c>
    </row>
    <row r="56" spans="1:13" x14ac:dyDescent="0.25">
      <c r="A56" s="3" t="s">
        <v>128</v>
      </c>
      <c r="B56" s="13" t="s">
        <v>45</v>
      </c>
      <c r="C56" s="33">
        <v>981720368.52999997</v>
      </c>
      <c r="D56" s="23">
        <v>0</v>
      </c>
      <c r="E56" s="24">
        <v>0</v>
      </c>
      <c r="F56" s="23">
        <v>0</v>
      </c>
      <c r="G56" s="23">
        <v>0</v>
      </c>
      <c r="H56" s="23">
        <v>8284242.2000000477</v>
      </c>
      <c r="I56" s="23">
        <v>72281397</v>
      </c>
      <c r="J56" s="23">
        <v>300000</v>
      </c>
      <c r="K56" s="23">
        <v>181489967.38999987</v>
      </c>
      <c r="L56" s="28">
        <f t="shared" si="0"/>
        <v>385000</v>
      </c>
      <c r="M56" s="23">
        <v>1244460975.1199999</v>
      </c>
    </row>
    <row r="57" spans="1:13" x14ac:dyDescent="0.25">
      <c r="A57" s="3" t="s">
        <v>129</v>
      </c>
      <c r="B57" s="13" t="s">
        <v>46</v>
      </c>
      <c r="C57" s="33">
        <v>674933795.96000004</v>
      </c>
      <c r="D57" s="23">
        <v>0</v>
      </c>
      <c r="E57" s="24">
        <v>0</v>
      </c>
      <c r="F57" s="23">
        <v>0</v>
      </c>
      <c r="G57" s="23">
        <v>0</v>
      </c>
      <c r="H57" s="23">
        <v>151008349.95999992</v>
      </c>
      <c r="I57" s="23">
        <v>84964226</v>
      </c>
      <c r="J57" s="23">
        <v>400000</v>
      </c>
      <c r="K57" s="23">
        <v>100702949.78000009</v>
      </c>
      <c r="L57" s="28">
        <f t="shared" si="0"/>
        <v>-1325000</v>
      </c>
      <c r="M57" s="23">
        <v>1010684321.7</v>
      </c>
    </row>
    <row r="58" spans="1:13" ht="25.5" x14ac:dyDescent="0.25">
      <c r="A58" s="3" t="s">
        <v>130</v>
      </c>
      <c r="B58" s="13" t="s">
        <v>47</v>
      </c>
      <c r="C58" s="33">
        <v>32027511.059999999</v>
      </c>
      <c r="D58" s="23">
        <v>0</v>
      </c>
      <c r="E58" s="24">
        <v>0</v>
      </c>
      <c r="F58" s="23">
        <v>0</v>
      </c>
      <c r="G58" s="23">
        <v>0</v>
      </c>
      <c r="H58" s="23">
        <v>134520.87000000104</v>
      </c>
      <c r="I58" s="23">
        <v>0</v>
      </c>
      <c r="J58" s="23">
        <v>0</v>
      </c>
      <c r="K58" s="23">
        <v>0</v>
      </c>
      <c r="L58" s="28">
        <f t="shared" si="0"/>
        <v>0</v>
      </c>
      <c r="M58" s="23">
        <v>32162031.93</v>
      </c>
    </row>
    <row r="59" spans="1:13" ht="38.25" x14ac:dyDescent="0.25">
      <c r="A59" s="3" t="s">
        <v>131</v>
      </c>
      <c r="B59" s="13" t="s">
        <v>48</v>
      </c>
      <c r="C59" s="33">
        <v>128722963.13</v>
      </c>
      <c r="D59" s="23">
        <v>0</v>
      </c>
      <c r="E59" s="24">
        <v>0</v>
      </c>
      <c r="F59" s="23">
        <v>0</v>
      </c>
      <c r="G59" s="23">
        <v>0</v>
      </c>
      <c r="H59" s="23">
        <v>268402.56000000238</v>
      </c>
      <c r="I59" s="23">
        <v>0</v>
      </c>
      <c r="J59" s="23">
        <v>0</v>
      </c>
      <c r="K59" s="23">
        <v>0</v>
      </c>
      <c r="L59" s="28">
        <f t="shared" si="0"/>
        <v>0</v>
      </c>
      <c r="M59" s="23">
        <v>128991365.69</v>
      </c>
    </row>
    <row r="60" spans="1:13" ht="25.5" x14ac:dyDescent="0.25">
      <c r="A60" s="3" t="s">
        <v>132</v>
      </c>
      <c r="B60" s="13" t="s">
        <v>49</v>
      </c>
      <c r="C60" s="33">
        <v>318889204.94999999</v>
      </c>
      <c r="D60" s="23">
        <v>0</v>
      </c>
      <c r="E60" s="24">
        <v>0</v>
      </c>
      <c r="F60" s="23">
        <v>0</v>
      </c>
      <c r="G60" s="23">
        <v>0</v>
      </c>
      <c r="H60" s="23">
        <v>1541669.4300000072</v>
      </c>
      <c r="I60" s="23">
        <v>24619400</v>
      </c>
      <c r="J60" s="23">
        <v>0</v>
      </c>
      <c r="K60" s="23">
        <v>3800171.5600000024</v>
      </c>
      <c r="L60" s="28">
        <f t="shared" si="0"/>
        <v>1061987.6200000048</v>
      </c>
      <c r="M60" s="23">
        <v>349912433.56</v>
      </c>
    </row>
    <row r="61" spans="1:13" s="9" customFormat="1" x14ac:dyDescent="0.25">
      <c r="A61" s="2" t="s">
        <v>133</v>
      </c>
      <c r="B61" s="14" t="s">
        <v>50</v>
      </c>
      <c r="C61" s="25">
        <v>11768053300.049999</v>
      </c>
      <c r="D61" s="20">
        <v>81000000</v>
      </c>
      <c r="E61" s="21">
        <v>0</v>
      </c>
      <c r="F61" s="20">
        <v>0</v>
      </c>
      <c r="G61" s="20">
        <v>700000</v>
      </c>
      <c r="H61" s="20">
        <v>-27603174.899999619</v>
      </c>
      <c r="I61" s="20">
        <v>-68294629</v>
      </c>
      <c r="J61" s="20">
        <v>1599655.2200012207</v>
      </c>
      <c r="K61" s="20">
        <v>45499648.989999771</v>
      </c>
      <c r="L61" s="27">
        <f t="shared" si="0"/>
        <v>-245616938.37000084</v>
      </c>
      <c r="M61" s="20">
        <v>11555337861.99</v>
      </c>
    </row>
    <row r="62" spans="1:13" x14ac:dyDescent="0.25">
      <c r="A62" s="3" t="s">
        <v>134</v>
      </c>
      <c r="B62" s="13" t="s">
        <v>51</v>
      </c>
      <c r="C62" s="33">
        <v>76270780.379999995</v>
      </c>
      <c r="D62" s="23">
        <v>0</v>
      </c>
      <c r="E62" s="24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8">
        <f t="shared" si="0"/>
        <v>-6849152.8799999952</v>
      </c>
      <c r="M62" s="23">
        <v>69421627.5</v>
      </c>
    </row>
    <row r="63" spans="1:13" x14ac:dyDescent="0.25">
      <c r="A63" s="3" t="s">
        <v>135</v>
      </c>
      <c r="B63" s="13" t="s">
        <v>52</v>
      </c>
      <c r="C63" s="33">
        <v>1555099274.95</v>
      </c>
      <c r="D63" s="23">
        <v>0</v>
      </c>
      <c r="E63" s="24">
        <v>0</v>
      </c>
      <c r="F63" s="23">
        <v>0</v>
      </c>
      <c r="G63" s="23">
        <v>0</v>
      </c>
      <c r="H63" s="23">
        <v>24310061.659999847</v>
      </c>
      <c r="I63" s="23">
        <v>0</v>
      </c>
      <c r="J63" s="23">
        <v>0</v>
      </c>
      <c r="K63" s="23">
        <v>-785060.76999998093</v>
      </c>
      <c r="L63" s="28">
        <f t="shared" si="0"/>
        <v>-253796.05999994278</v>
      </c>
      <c r="M63" s="23">
        <v>1578370479.78</v>
      </c>
    </row>
    <row r="64" spans="1:13" x14ac:dyDescent="0.25">
      <c r="A64" s="3" t="s">
        <v>136</v>
      </c>
      <c r="B64" s="13" t="s">
        <v>53</v>
      </c>
      <c r="C64" s="33">
        <v>8287488374.2700005</v>
      </c>
      <c r="D64" s="23">
        <v>81000000</v>
      </c>
      <c r="E64" s="24">
        <v>0</v>
      </c>
      <c r="F64" s="23">
        <v>0</v>
      </c>
      <c r="G64" s="23">
        <v>700000</v>
      </c>
      <c r="H64" s="23">
        <v>-34684678.830000877</v>
      </c>
      <c r="I64" s="23">
        <v>-68294629</v>
      </c>
      <c r="J64" s="23">
        <v>3713881</v>
      </c>
      <c r="K64" s="23">
        <v>8717046.4400005341</v>
      </c>
      <c r="L64" s="28">
        <f t="shared" si="0"/>
        <v>-187398300.90000057</v>
      </c>
      <c r="M64" s="23">
        <v>8091241692.9799995</v>
      </c>
    </row>
    <row r="65" spans="1:13" x14ac:dyDescent="0.25">
      <c r="A65" s="3" t="s">
        <v>137</v>
      </c>
      <c r="B65" s="13" t="s">
        <v>54</v>
      </c>
      <c r="C65" s="33">
        <v>1512011898.0899999</v>
      </c>
      <c r="D65" s="23">
        <v>0</v>
      </c>
      <c r="E65" s="24">
        <v>0</v>
      </c>
      <c r="F65" s="23">
        <v>0</v>
      </c>
      <c r="G65" s="23">
        <v>0</v>
      </c>
      <c r="H65" s="23">
        <v>-15987444.159999847</v>
      </c>
      <c r="I65" s="23">
        <v>0</v>
      </c>
      <c r="J65" s="23">
        <v>-2114225.7799999714</v>
      </c>
      <c r="K65" s="23">
        <v>38148263.319999933</v>
      </c>
      <c r="L65" s="28">
        <f t="shared" si="0"/>
        <v>-50158700.600000143</v>
      </c>
      <c r="M65" s="23">
        <v>1481899790.8699999</v>
      </c>
    </row>
    <row r="66" spans="1:13" ht="25.5" x14ac:dyDescent="0.25">
      <c r="A66" s="3" t="s">
        <v>138</v>
      </c>
      <c r="B66" s="13" t="s">
        <v>55</v>
      </c>
      <c r="C66" s="33">
        <v>337182972.36000001</v>
      </c>
      <c r="D66" s="23">
        <v>0</v>
      </c>
      <c r="E66" s="24">
        <v>0</v>
      </c>
      <c r="F66" s="23">
        <v>0</v>
      </c>
      <c r="G66" s="23">
        <v>0</v>
      </c>
      <c r="H66" s="23">
        <v>-1241113.5699999928</v>
      </c>
      <c r="I66" s="23">
        <v>0</v>
      </c>
      <c r="J66" s="23">
        <v>0</v>
      </c>
      <c r="K66" s="23">
        <v>-580600</v>
      </c>
      <c r="L66" s="28">
        <f t="shared" si="0"/>
        <v>-956987.93000000715</v>
      </c>
      <c r="M66" s="23">
        <v>334404270.86000001</v>
      </c>
    </row>
    <row r="67" spans="1:13" s="9" customFormat="1" x14ac:dyDescent="0.25">
      <c r="A67" s="2" t="s">
        <v>139</v>
      </c>
      <c r="B67" s="14" t="s">
        <v>56</v>
      </c>
      <c r="C67" s="25">
        <v>187073873.59</v>
      </c>
      <c r="D67" s="20">
        <v>0</v>
      </c>
      <c r="E67" s="21">
        <v>0</v>
      </c>
      <c r="F67" s="20">
        <v>0</v>
      </c>
      <c r="G67" s="20">
        <v>-2502280.8000000119</v>
      </c>
      <c r="H67" s="20">
        <v>-16250.439999997616</v>
      </c>
      <c r="I67" s="20">
        <v>2338500</v>
      </c>
      <c r="J67" s="20">
        <v>18185000</v>
      </c>
      <c r="K67" s="20">
        <v>18451193.950000018</v>
      </c>
      <c r="L67" s="27">
        <f t="shared" si="0"/>
        <v>-761724.66000002623</v>
      </c>
      <c r="M67" s="20">
        <v>222768311.63999999</v>
      </c>
    </row>
    <row r="68" spans="1:13" s="9" customFormat="1" x14ac:dyDescent="0.25">
      <c r="A68" s="3" t="s">
        <v>164</v>
      </c>
      <c r="B68" s="13">
        <v>1101</v>
      </c>
      <c r="C68" s="33">
        <v>2200000</v>
      </c>
      <c r="D68" s="23">
        <v>0</v>
      </c>
      <c r="E68" s="24">
        <v>0</v>
      </c>
      <c r="F68" s="23">
        <v>0</v>
      </c>
      <c r="G68" s="23">
        <v>0</v>
      </c>
      <c r="H68" s="23">
        <v>300000</v>
      </c>
      <c r="I68" s="23">
        <v>2338500</v>
      </c>
      <c r="J68" s="23">
        <v>0</v>
      </c>
      <c r="K68" s="23">
        <v>-250000</v>
      </c>
      <c r="L68" s="28">
        <f t="shared" ref="L68:L79" si="1">M68-C68-D68-E68-F68-G68-H68-I68-J68-K68</f>
        <v>-411724.66000000015</v>
      </c>
      <c r="M68" s="23">
        <v>4176775.34</v>
      </c>
    </row>
    <row r="69" spans="1:13" x14ac:dyDescent="0.25">
      <c r="A69" s="3" t="s">
        <v>140</v>
      </c>
      <c r="B69" s="13" t="s">
        <v>57</v>
      </c>
      <c r="C69" s="33">
        <v>86555229.170000002</v>
      </c>
      <c r="D69" s="23">
        <v>0</v>
      </c>
      <c r="E69" s="24">
        <v>0</v>
      </c>
      <c r="F69" s="23">
        <v>0</v>
      </c>
      <c r="G69" s="23">
        <v>0</v>
      </c>
      <c r="H69" s="23">
        <v>0</v>
      </c>
      <c r="I69" s="23">
        <v>0</v>
      </c>
      <c r="J69" s="23">
        <v>13485000</v>
      </c>
      <c r="K69" s="23">
        <v>0</v>
      </c>
      <c r="L69" s="28">
        <f t="shared" si="1"/>
        <v>-350000</v>
      </c>
      <c r="M69" s="23">
        <v>99690229.170000002</v>
      </c>
    </row>
    <row r="70" spans="1:13" x14ac:dyDescent="0.25">
      <c r="A70" s="3" t="s">
        <v>141</v>
      </c>
      <c r="B70" s="13" t="s">
        <v>58</v>
      </c>
      <c r="C70" s="33">
        <v>86291656.200000003</v>
      </c>
      <c r="D70" s="23">
        <v>0</v>
      </c>
      <c r="E70" s="24">
        <v>0</v>
      </c>
      <c r="F70" s="23">
        <v>0</v>
      </c>
      <c r="G70" s="23">
        <v>0</v>
      </c>
      <c r="H70" s="23">
        <v>0</v>
      </c>
      <c r="I70" s="23">
        <v>0</v>
      </c>
      <c r="J70" s="23">
        <v>4700000</v>
      </c>
      <c r="K70" s="23">
        <v>18701193.950000003</v>
      </c>
      <c r="L70" s="28">
        <f t="shared" si="1"/>
        <v>0</v>
      </c>
      <c r="M70" s="23">
        <v>109692850.15000001</v>
      </c>
    </row>
    <row r="71" spans="1:13" ht="25.5" x14ac:dyDescent="0.25">
      <c r="A71" s="3" t="s">
        <v>142</v>
      </c>
      <c r="B71" s="13" t="s">
        <v>59</v>
      </c>
      <c r="C71" s="33">
        <v>12026988.220000001</v>
      </c>
      <c r="D71" s="23">
        <v>0</v>
      </c>
      <c r="E71" s="24">
        <v>0</v>
      </c>
      <c r="F71" s="23">
        <v>0</v>
      </c>
      <c r="G71" s="23">
        <v>-2502280.8000000007</v>
      </c>
      <c r="H71" s="23">
        <v>-316250.43999999948</v>
      </c>
      <c r="I71" s="23">
        <v>0</v>
      </c>
      <c r="J71" s="23">
        <v>0</v>
      </c>
      <c r="K71" s="23">
        <v>0</v>
      </c>
      <c r="L71" s="28">
        <f t="shared" si="1"/>
        <v>0</v>
      </c>
      <c r="M71" s="23">
        <v>9208456.9800000004</v>
      </c>
    </row>
    <row r="72" spans="1:13" s="9" customFormat="1" ht="25.5" x14ac:dyDescent="0.25">
      <c r="A72" s="2" t="s">
        <v>143</v>
      </c>
      <c r="B72" s="14" t="s">
        <v>60</v>
      </c>
      <c r="C72" s="25">
        <v>81987545.260000005</v>
      </c>
      <c r="D72" s="20">
        <v>0</v>
      </c>
      <c r="E72" s="21">
        <v>0</v>
      </c>
      <c r="F72" s="20">
        <v>0</v>
      </c>
      <c r="G72" s="20">
        <v>0</v>
      </c>
      <c r="H72" s="20">
        <v>1330078.8999999911</v>
      </c>
      <c r="I72" s="20">
        <v>0</v>
      </c>
      <c r="J72" s="20">
        <v>0</v>
      </c>
      <c r="K72" s="20">
        <v>0</v>
      </c>
      <c r="L72" s="27">
        <f t="shared" si="1"/>
        <v>676284.98000000417</v>
      </c>
      <c r="M72" s="20">
        <v>83993909.140000001</v>
      </c>
    </row>
    <row r="73" spans="1:13" x14ac:dyDescent="0.25">
      <c r="A73" s="3" t="s">
        <v>144</v>
      </c>
      <c r="B73" s="13" t="s">
        <v>61</v>
      </c>
      <c r="C73" s="33">
        <v>61912743.969999999</v>
      </c>
      <c r="D73" s="23">
        <v>0</v>
      </c>
      <c r="E73" s="24">
        <v>0</v>
      </c>
      <c r="F73" s="23">
        <v>0</v>
      </c>
      <c r="G73" s="23">
        <v>0</v>
      </c>
      <c r="H73" s="23">
        <v>1091250.9200000018</v>
      </c>
      <c r="I73" s="23">
        <v>0</v>
      </c>
      <c r="J73" s="23">
        <v>0</v>
      </c>
      <c r="K73" s="23">
        <v>0</v>
      </c>
      <c r="L73" s="28">
        <f t="shared" si="1"/>
        <v>616497.1400000006</v>
      </c>
      <c r="M73" s="23">
        <v>63620492.030000001</v>
      </c>
    </row>
    <row r="74" spans="1:13" ht="25.5" x14ac:dyDescent="0.25">
      <c r="A74" s="3" t="s">
        <v>145</v>
      </c>
      <c r="B74" s="13" t="s">
        <v>62</v>
      </c>
      <c r="C74" s="33">
        <v>20074801.289999999</v>
      </c>
      <c r="D74" s="23">
        <v>0</v>
      </c>
      <c r="E74" s="24">
        <v>0</v>
      </c>
      <c r="F74" s="23">
        <v>0</v>
      </c>
      <c r="G74" s="23">
        <v>0</v>
      </c>
      <c r="H74" s="23">
        <v>238827.98000000045</v>
      </c>
      <c r="I74" s="23">
        <v>0</v>
      </c>
      <c r="J74" s="23">
        <v>0</v>
      </c>
      <c r="K74" s="23">
        <v>0</v>
      </c>
      <c r="L74" s="28">
        <f t="shared" si="1"/>
        <v>59787.839999999851</v>
      </c>
      <c r="M74" s="23">
        <v>20373417.109999999</v>
      </c>
    </row>
    <row r="75" spans="1:13" s="9" customFormat="1" ht="38.25" x14ac:dyDescent="0.25">
      <c r="A75" s="2" t="s">
        <v>146</v>
      </c>
      <c r="B75" s="14" t="s">
        <v>63</v>
      </c>
      <c r="C75" s="25">
        <v>1076457317.1099999</v>
      </c>
      <c r="D75" s="20">
        <v>0</v>
      </c>
      <c r="E75" s="21">
        <v>-397408119.58999991</v>
      </c>
      <c r="F75" s="20">
        <v>0</v>
      </c>
      <c r="G75" s="20">
        <v>0</v>
      </c>
      <c r="H75" s="20">
        <v>0</v>
      </c>
      <c r="I75" s="20">
        <v>0</v>
      </c>
      <c r="J75" s="20">
        <v>-101926256.59000003</v>
      </c>
      <c r="K75" s="20">
        <v>0</v>
      </c>
      <c r="L75" s="27">
        <f t="shared" si="1"/>
        <v>0</v>
      </c>
      <c r="M75" s="20">
        <v>577122940.92999995</v>
      </c>
    </row>
    <row r="76" spans="1:13" ht="25.5" x14ac:dyDescent="0.25">
      <c r="A76" s="3" t="s">
        <v>147</v>
      </c>
      <c r="B76" s="13" t="s">
        <v>64</v>
      </c>
      <c r="C76" s="33">
        <v>1076457317.1099999</v>
      </c>
      <c r="D76" s="23">
        <v>0</v>
      </c>
      <c r="E76" s="24">
        <v>-397408119.58999991</v>
      </c>
      <c r="F76" s="23">
        <v>0</v>
      </c>
      <c r="G76" s="23">
        <v>0</v>
      </c>
      <c r="H76" s="23">
        <v>0</v>
      </c>
      <c r="I76" s="23">
        <v>0</v>
      </c>
      <c r="J76" s="23">
        <v>-101926256.59000003</v>
      </c>
      <c r="K76" s="23">
        <v>0</v>
      </c>
      <c r="L76" s="28">
        <f t="shared" si="1"/>
        <v>0</v>
      </c>
      <c r="M76" s="23">
        <v>577122940.92999995</v>
      </c>
    </row>
    <row r="77" spans="1:13" s="9" customFormat="1" ht="63.75" x14ac:dyDescent="0.25">
      <c r="A77" s="2" t="s">
        <v>148</v>
      </c>
      <c r="B77" s="14" t="s">
        <v>65</v>
      </c>
      <c r="C77" s="25">
        <v>4007475641</v>
      </c>
      <c r="D77" s="20">
        <v>0</v>
      </c>
      <c r="E77" s="21">
        <v>0</v>
      </c>
      <c r="F77" s="20">
        <v>0</v>
      </c>
      <c r="G77" s="20">
        <v>0</v>
      </c>
      <c r="H77" s="20">
        <v>-35215811</v>
      </c>
      <c r="I77" s="20">
        <v>0</v>
      </c>
      <c r="J77" s="20">
        <v>0</v>
      </c>
      <c r="K77" s="20">
        <v>0</v>
      </c>
      <c r="L77" s="27">
        <f t="shared" si="1"/>
        <v>360000000</v>
      </c>
      <c r="M77" s="20">
        <v>4332259830</v>
      </c>
    </row>
    <row r="78" spans="1:13" ht="38.25" x14ac:dyDescent="0.25">
      <c r="A78" s="3" t="s">
        <v>149</v>
      </c>
      <c r="B78" s="13" t="s">
        <v>66</v>
      </c>
      <c r="C78" s="33">
        <v>3156217900</v>
      </c>
      <c r="D78" s="23">
        <v>0</v>
      </c>
      <c r="E78" s="24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8">
        <f t="shared" si="1"/>
        <v>0</v>
      </c>
      <c r="M78" s="23">
        <v>3156217900</v>
      </c>
    </row>
    <row r="79" spans="1:13" x14ac:dyDescent="0.25">
      <c r="A79" s="3" t="s">
        <v>0</v>
      </c>
      <c r="B79" s="42" t="s">
        <v>67</v>
      </c>
      <c r="C79" s="23">
        <v>851257741</v>
      </c>
      <c r="D79" s="23">
        <v>0</v>
      </c>
      <c r="E79" s="24">
        <v>0</v>
      </c>
      <c r="F79" s="23">
        <v>0</v>
      </c>
      <c r="G79" s="23">
        <v>0</v>
      </c>
      <c r="H79" s="23">
        <v>-35215811</v>
      </c>
      <c r="I79" s="23">
        <v>0</v>
      </c>
      <c r="J79" s="23">
        <v>0</v>
      </c>
      <c r="K79" s="23">
        <v>0</v>
      </c>
      <c r="L79" s="28">
        <f t="shared" si="1"/>
        <v>360000000</v>
      </c>
      <c r="M79" s="23">
        <v>1176041930</v>
      </c>
    </row>
    <row r="81" spans="3:12" x14ac:dyDescent="0.25">
      <c r="C81" s="4">
        <f>C11-C12-C21-C23-C27-C35-C41-C44-C52-C55-C61-C67-C72-C75-C77</f>
        <v>0</v>
      </c>
      <c r="D81" s="4">
        <f t="shared" ref="D81:L81" si="2">E11-E12-E21-E23-E27-E35-E41-E44-E52-E55-E61-E67-E72-E75-E77</f>
        <v>7.152557373046875E-7</v>
      </c>
      <c r="E81" s="4">
        <f t="shared" si="2"/>
        <v>2.384185791015625E-7</v>
      </c>
      <c r="F81" s="4">
        <f t="shared" si="2"/>
        <v>-1.3709068298339844E-6</v>
      </c>
      <c r="G81" s="4">
        <f t="shared" si="2"/>
        <v>4.6193599700927734E-7</v>
      </c>
      <c r="H81" s="4">
        <f t="shared" si="2"/>
        <v>-9.5367431640625E-7</v>
      </c>
      <c r="I81" s="4">
        <f t="shared" si="2"/>
        <v>-2.3245811462402344E-6</v>
      </c>
      <c r="J81" s="4">
        <f t="shared" si="2"/>
        <v>3.0100345611572266E-6</v>
      </c>
      <c r="K81" s="4">
        <f t="shared" si="2"/>
        <v>0</v>
      </c>
      <c r="L81" s="4">
        <f t="shared" si="2"/>
        <v>0</v>
      </c>
    </row>
    <row r="82" spans="3:12" x14ac:dyDescent="0.25">
      <c r="C82" s="4">
        <f>C12-C13-C14-C15-C16-C17-C18-C19-C20</f>
        <v>0</v>
      </c>
      <c r="D82" s="4">
        <f t="shared" ref="D82:L82" si="3">E12-E13-E14-E15-E16-E17-E18-E19-E20</f>
        <v>0</v>
      </c>
      <c r="E82" s="4">
        <f t="shared" si="3"/>
        <v>-2.384185791015625E-7</v>
      </c>
      <c r="F82" s="4">
        <f t="shared" si="3"/>
        <v>0</v>
      </c>
      <c r="G82" s="4">
        <f t="shared" si="3"/>
        <v>1.0430812835693359E-7</v>
      </c>
      <c r="H82" s="4">
        <f t="shared" si="3"/>
        <v>-2.384185791015625E-7</v>
      </c>
      <c r="I82" s="4">
        <f t="shared" si="3"/>
        <v>2.2351741790771484E-7</v>
      </c>
      <c r="J82" s="4">
        <f t="shared" si="3"/>
        <v>0</v>
      </c>
      <c r="K82" s="4">
        <f t="shared" si="3"/>
        <v>-2.384185791015625E-7</v>
      </c>
      <c r="L82" s="4">
        <f t="shared" si="3"/>
        <v>0</v>
      </c>
    </row>
    <row r="83" spans="3:12" x14ac:dyDescent="0.25">
      <c r="C83" s="4">
        <f>C21-C22</f>
        <v>0</v>
      </c>
      <c r="D83" s="4">
        <f t="shared" ref="D83:L83" si="4">E21-E22</f>
        <v>0</v>
      </c>
      <c r="E83" s="4">
        <f t="shared" si="4"/>
        <v>0</v>
      </c>
      <c r="F83" s="4">
        <f t="shared" si="4"/>
        <v>0</v>
      </c>
      <c r="G83" s="4">
        <f t="shared" si="4"/>
        <v>0</v>
      </c>
      <c r="H83" s="4">
        <f t="shared" si="4"/>
        <v>0</v>
      </c>
      <c r="I83" s="4">
        <f t="shared" si="4"/>
        <v>0</v>
      </c>
      <c r="J83" s="4">
        <f t="shared" si="4"/>
        <v>0</v>
      </c>
      <c r="K83" s="4">
        <f t="shared" si="4"/>
        <v>0</v>
      </c>
      <c r="L83" s="4">
        <f t="shared" si="4"/>
        <v>0</v>
      </c>
    </row>
    <row r="84" spans="3:12" x14ac:dyDescent="0.25">
      <c r="C84" s="4">
        <f>C23-C24-C25-C26</f>
        <v>0</v>
      </c>
      <c r="D84" s="4">
        <f t="shared" ref="D84:L84" si="5">E23-E24-E25-E26</f>
        <v>0</v>
      </c>
      <c r="E84" s="4">
        <f t="shared" si="5"/>
        <v>0</v>
      </c>
      <c r="F84" s="4">
        <f t="shared" si="5"/>
        <v>0</v>
      </c>
      <c r="G84" s="4">
        <f t="shared" si="5"/>
        <v>0</v>
      </c>
      <c r="H84" s="4">
        <f t="shared" si="5"/>
        <v>0</v>
      </c>
      <c r="I84" s="4">
        <f t="shared" si="5"/>
        <v>0</v>
      </c>
      <c r="J84" s="4">
        <f t="shared" si="5"/>
        <v>-2.9802322387695313E-8</v>
      </c>
      <c r="K84" s="4">
        <f t="shared" si="5"/>
        <v>0</v>
      </c>
      <c r="L84" s="4">
        <f t="shared" si="5"/>
        <v>0</v>
      </c>
    </row>
    <row r="85" spans="3:12" x14ac:dyDescent="0.25">
      <c r="C85" s="4">
        <f>C27-C28-C29-C30-C31-C32-C33-C34</f>
        <v>0</v>
      </c>
      <c r="D85" s="4">
        <f t="shared" ref="D85:L85" si="6">E27-E28-E29-E30-E31-E32-E33-E34</f>
        <v>0</v>
      </c>
      <c r="E85" s="4">
        <f t="shared" si="6"/>
        <v>0</v>
      </c>
      <c r="F85" s="4">
        <f t="shared" si="6"/>
        <v>2.9802322387695313E-7</v>
      </c>
      <c r="G85" s="4">
        <f t="shared" si="6"/>
        <v>3.2782554626464844E-7</v>
      </c>
      <c r="H85" s="4">
        <f t="shared" si="6"/>
        <v>0</v>
      </c>
      <c r="I85" s="4">
        <f t="shared" si="6"/>
        <v>0</v>
      </c>
      <c r="J85" s="4">
        <f t="shared" si="6"/>
        <v>-2.9802322387695313E-7</v>
      </c>
      <c r="K85" s="4">
        <f t="shared" si="6"/>
        <v>0</v>
      </c>
      <c r="L85" s="4">
        <f t="shared" si="6"/>
        <v>0</v>
      </c>
    </row>
    <row r="86" spans="3:12" x14ac:dyDescent="0.25">
      <c r="C86" s="4">
        <f>C35-C36-C37-C38-C39-C40</f>
        <v>0</v>
      </c>
      <c r="D86" s="4">
        <f t="shared" ref="D86:L86" si="7">E35-E36-E37-E38-E39-E40</f>
        <v>0</v>
      </c>
      <c r="E86" s="4">
        <f t="shared" si="7"/>
        <v>0</v>
      </c>
      <c r="F86" s="4">
        <f t="shared" si="7"/>
        <v>0</v>
      </c>
      <c r="G86" s="4">
        <f t="shared" si="7"/>
        <v>0</v>
      </c>
      <c r="H86" s="4">
        <f t="shared" si="7"/>
        <v>9.3132257461547852E-9</v>
      </c>
      <c r="I86" s="4">
        <f t="shared" si="7"/>
        <v>-1.1920928955078125E-7</v>
      </c>
      <c r="J86" s="4">
        <f t="shared" si="7"/>
        <v>0</v>
      </c>
      <c r="K86" s="4">
        <f t="shared" si="7"/>
        <v>0</v>
      </c>
      <c r="L86" s="4">
        <f t="shared" si="7"/>
        <v>-1.6391277313232422E-7</v>
      </c>
    </row>
    <row r="87" spans="3:12" x14ac:dyDescent="0.25">
      <c r="C87" s="4">
        <f>C41-C42-C43</f>
        <v>0</v>
      </c>
      <c r="D87" s="4">
        <f t="shared" ref="D87:L87" si="8">E41-E42-E43</f>
        <v>0</v>
      </c>
      <c r="E87" s="4">
        <f t="shared" si="8"/>
        <v>0</v>
      </c>
      <c r="F87" s="4">
        <f t="shared" si="8"/>
        <v>0</v>
      </c>
      <c r="G87" s="4">
        <f t="shared" si="8"/>
        <v>0</v>
      </c>
      <c r="H87" s="4">
        <f t="shared" si="8"/>
        <v>0</v>
      </c>
      <c r="I87" s="4">
        <f t="shared" si="8"/>
        <v>0</v>
      </c>
      <c r="J87" s="4">
        <f t="shared" si="8"/>
        <v>0</v>
      </c>
      <c r="K87" s="4">
        <f t="shared" si="8"/>
        <v>0</v>
      </c>
      <c r="L87" s="4">
        <f t="shared" si="8"/>
        <v>0</v>
      </c>
    </row>
    <row r="88" spans="3:12" x14ac:dyDescent="0.25">
      <c r="C88" s="4">
        <f>C44-C45-C46-C47-C48-C49-C50-C51</f>
        <v>-7.0035457611083984E-7</v>
      </c>
      <c r="D88" s="4">
        <f t="shared" ref="D88:L88" si="9">E44-E45-E46-E47-E48-E49-E50-E51</f>
        <v>0</v>
      </c>
      <c r="E88" s="4">
        <f t="shared" si="9"/>
        <v>0</v>
      </c>
      <c r="F88" s="4">
        <f t="shared" si="9"/>
        <v>1.0132789611816406E-6</v>
      </c>
      <c r="G88" s="4">
        <f t="shared" si="9"/>
        <v>-9.3877315521240234E-7</v>
      </c>
      <c r="H88" s="4">
        <f t="shared" si="9"/>
        <v>1.0132789611816406E-6</v>
      </c>
      <c r="I88" s="4">
        <f t="shared" si="9"/>
        <v>2.384185791015625E-7</v>
      </c>
      <c r="J88" s="4">
        <f t="shared" si="9"/>
        <v>-5.3644180297851563E-7</v>
      </c>
      <c r="K88" s="4">
        <f t="shared" si="9"/>
        <v>1.2442469596862793E-6</v>
      </c>
      <c r="L88" s="4">
        <f t="shared" si="9"/>
        <v>9.5367431640625E-7</v>
      </c>
    </row>
    <row r="89" spans="3:12" x14ac:dyDescent="0.25">
      <c r="C89" s="4">
        <f>C52-C53-C54</f>
        <v>-9.6857547760009766E-8</v>
      </c>
      <c r="D89" s="4">
        <f t="shared" ref="D89:L89" si="10">E52-E53-E54</f>
        <v>0</v>
      </c>
      <c r="E89" s="4">
        <f t="shared" si="10"/>
        <v>0</v>
      </c>
      <c r="F89" s="4">
        <f t="shared" si="10"/>
        <v>0</v>
      </c>
      <c r="G89" s="4">
        <f t="shared" si="10"/>
        <v>5.9604644775390625E-8</v>
      </c>
      <c r="H89" s="4">
        <f t="shared" si="10"/>
        <v>0</v>
      </c>
      <c r="I89" s="4">
        <f t="shared" si="10"/>
        <v>0</v>
      </c>
      <c r="J89" s="4">
        <f t="shared" si="10"/>
        <v>0</v>
      </c>
      <c r="K89" s="4">
        <f t="shared" si="10"/>
        <v>1.1920928955078125E-7</v>
      </c>
      <c r="L89" s="4">
        <f t="shared" si="10"/>
        <v>8.1956386566162109E-8</v>
      </c>
    </row>
    <row r="90" spans="3:12" x14ac:dyDescent="0.25">
      <c r="C90" s="4">
        <f>C55-C56-C57-C58-C59-C60</f>
        <v>0</v>
      </c>
      <c r="D90" s="4">
        <f t="shared" ref="D90:L90" si="11">E55-E56-E57-E58-E59-E60</f>
        <v>0</v>
      </c>
      <c r="E90" s="4">
        <f t="shared" si="11"/>
        <v>0</v>
      </c>
      <c r="F90" s="4">
        <f t="shared" si="11"/>
        <v>0</v>
      </c>
      <c r="G90" s="4">
        <f t="shared" si="11"/>
        <v>3.7252902984619141E-9</v>
      </c>
      <c r="H90" s="4">
        <f t="shared" si="11"/>
        <v>0</v>
      </c>
      <c r="I90" s="4">
        <f t="shared" si="11"/>
        <v>0</v>
      </c>
      <c r="J90" s="4">
        <f t="shared" si="11"/>
        <v>5.9604644775390625E-8</v>
      </c>
      <c r="K90" s="4">
        <f t="shared" si="11"/>
        <v>-1.1920928955078125E-7</v>
      </c>
      <c r="L90" s="4">
        <f t="shared" si="11"/>
        <v>0</v>
      </c>
    </row>
    <row r="91" spans="3:12" x14ac:dyDescent="0.25">
      <c r="C91" s="4">
        <f>C61-C62-C63-C64-C65-C66</f>
        <v>-1.0728836059570313E-6</v>
      </c>
      <c r="D91" s="4">
        <f t="shared" ref="D91:L91" si="12">E61-E62-E63-E64-E65-E66</f>
        <v>0</v>
      </c>
      <c r="E91" s="4">
        <f t="shared" si="12"/>
        <v>0</v>
      </c>
      <c r="F91" s="4">
        <f t="shared" si="12"/>
        <v>0</v>
      </c>
      <c r="G91" s="4">
        <f t="shared" si="12"/>
        <v>1.2516975402832031E-6</v>
      </c>
      <c r="H91" s="4">
        <f t="shared" si="12"/>
        <v>0</v>
      </c>
      <c r="I91" s="4">
        <f t="shared" si="12"/>
        <v>1.1920928955078125E-6</v>
      </c>
      <c r="J91" s="4">
        <f t="shared" si="12"/>
        <v>-7.152557373046875E-7</v>
      </c>
      <c r="K91" s="4">
        <f t="shared" si="12"/>
        <v>-1.7881393432617188E-7</v>
      </c>
      <c r="L91" s="4">
        <f t="shared" si="12"/>
        <v>0</v>
      </c>
    </row>
    <row r="92" spans="3:12" x14ac:dyDescent="0.25">
      <c r="C92" s="4">
        <f>C67-C68-C69-C70-C71</f>
        <v>0</v>
      </c>
      <c r="D92" s="4">
        <f t="shared" ref="D92:L92" si="13">E67-E68-E69-E70-E71</f>
        <v>0</v>
      </c>
      <c r="E92" s="4">
        <f t="shared" si="13"/>
        <v>0</v>
      </c>
      <c r="F92" s="4">
        <f t="shared" si="13"/>
        <v>-1.1175870895385742E-8</v>
      </c>
      <c r="G92" s="4">
        <f t="shared" si="13"/>
        <v>1.862645149230957E-9</v>
      </c>
      <c r="H92" s="4">
        <f t="shared" si="13"/>
        <v>0</v>
      </c>
      <c r="I92" s="4">
        <f t="shared" si="13"/>
        <v>0</v>
      </c>
      <c r="J92" s="4">
        <f t="shared" si="13"/>
        <v>1.4901161193847656E-8</v>
      </c>
      <c r="K92" s="4">
        <f t="shared" si="13"/>
        <v>-2.6077032089233398E-8</v>
      </c>
      <c r="L92" s="4">
        <f t="shared" si="13"/>
        <v>-2.6077032089233398E-8</v>
      </c>
    </row>
    <row r="93" spans="3:12" x14ac:dyDescent="0.25">
      <c r="C93" s="4">
        <f>C72-C73-C74</f>
        <v>0</v>
      </c>
      <c r="D93" s="4">
        <f t="shared" ref="D93:L93" si="14">E72-E73-E74</f>
        <v>0</v>
      </c>
      <c r="E93" s="4">
        <f t="shared" si="14"/>
        <v>0</v>
      </c>
      <c r="F93" s="4">
        <f t="shared" si="14"/>
        <v>0</v>
      </c>
      <c r="G93" s="4">
        <f t="shared" si="14"/>
        <v>-1.1175870895385742E-8</v>
      </c>
      <c r="H93" s="4">
        <f t="shared" si="14"/>
        <v>0</v>
      </c>
      <c r="I93" s="4">
        <f t="shared" si="14"/>
        <v>0</v>
      </c>
      <c r="J93" s="4">
        <f t="shared" si="14"/>
        <v>0</v>
      </c>
      <c r="K93" s="4">
        <f t="shared" si="14"/>
        <v>3.7252902984619141E-9</v>
      </c>
      <c r="L93" s="4">
        <f t="shared" si="14"/>
        <v>0</v>
      </c>
    </row>
    <row r="94" spans="3:12" x14ac:dyDescent="0.25">
      <c r="C94" s="4">
        <f>C75-C76</f>
        <v>0</v>
      </c>
      <c r="D94" s="4">
        <f t="shared" ref="D94:L94" si="15">E75-E76</f>
        <v>0</v>
      </c>
      <c r="E94" s="4">
        <f t="shared" si="15"/>
        <v>0</v>
      </c>
      <c r="F94" s="4">
        <f t="shared" si="15"/>
        <v>0</v>
      </c>
      <c r="G94" s="4">
        <f t="shared" si="15"/>
        <v>0</v>
      </c>
      <c r="H94" s="4">
        <f t="shared" si="15"/>
        <v>0</v>
      </c>
      <c r="I94" s="4">
        <f t="shared" si="15"/>
        <v>0</v>
      </c>
      <c r="J94" s="4">
        <f t="shared" si="15"/>
        <v>0</v>
      </c>
      <c r="K94" s="4">
        <f t="shared" si="15"/>
        <v>0</v>
      </c>
      <c r="L94" s="4">
        <f t="shared" si="15"/>
        <v>0</v>
      </c>
    </row>
    <row r="95" spans="3:12" x14ac:dyDescent="0.25">
      <c r="C95" s="4">
        <f>C77-C78-C79</f>
        <v>0</v>
      </c>
      <c r="D95" s="4">
        <f t="shared" ref="D95:L95" si="16">E77-E78-E79</f>
        <v>0</v>
      </c>
      <c r="E95" s="4">
        <f t="shared" si="16"/>
        <v>0</v>
      </c>
      <c r="F95" s="4">
        <f t="shared" si="16"/>
        <v>0</v>
      </c>
      <c r="G95" s="4">
        <f t="shared" si="16"/>
        <v>0</v>
      </c>
      <c r="H95" s="4">
        <f t="shared" si="16"/>
        <v>0</v>
      </c>
      <c r="I95" s="4">
        <f t="shared" si="16"/>
        <v>0</v>
      </c>
      <c r="J95" s="4">
        <f t="shared" si="16"/>
        <v>0</v>
      </c>
      <c r="K95" s="4">
        <f t="shared" si="16"/>
        <v>0</v>
      </c>
      <c r="L95" s="4">
        <f t="shared" si="16"/>
        <v>0</v>
      </c>
    </row>
  </sheetData>
  <mergeCells count="1">
    <mergeCell ref="A1:M1"/>
  </mergeCells>
  <pageMargins left="0.21" right="0.17" top="0.31496062992125984" bottom="0.27559055118110237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704D8F3FE1A47649E4B64C21714B4&lt;/Code&gt;&#10;  &lt;ObjectCode&gt;SQUERY_SVOD_ROSP&lt;/ObjectCode&gt;&#10;  &lt;DocName&gt;Вариант (новый от 01.09.2016 10_57_40)&lt;/DocName&gt;&#10;  &lt;VariantName&gt;Вариант (новый от 01.09.2016 10:57:40)&lt;/VariantName&gt;&#10;  &lt;VariantLink&gt;289664228&lt;/VariantLink&gt;&#10;  &lt;ReportLink&gt;126924&lt;/ReportLink&gt;&#10;  &lt;Note&gt;01.01.2017 - 05.01.2017&#10;&lt;/Note&gt;&#10;  &lt;SilentMode&gt;false&lt;/SilentMode&gt;&#10;  &lt;DateInfo&gt;&#10;    &lt;string&gt;01.01.2017&lt;/string&gt;&#10;    &lt;string&gt;05.01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0D12E368-52E9-4FAB-98BE-5217853DF5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Изменения</vt:lpstr>
      <vt:lpstr>Изменения (2)</vt:lpstr>
      <vt:lpstr>'Изменения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Сергеевна Елесина</dc:creator>
  <cp:lastModifiedBy>kalinina.em</cp:lastModifiedBy>
  <cp:lastPrinted>2019-06-03T14:38:28Z</cp:lastPrinted>
  <dcterms:created xsi:type="dcterms:W3CDTF">2018-02-05T09:12:14Z</dcterms:created>
  <dcterms:modified xsi:type="dcterms:W3CDTF">2019-06-03T14:40:23Z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</vt:lpwstr>
  </property>
  <property fmtid="{D5CDD505-2E9C-101B-9397-08002B2CF9AE}" pid="3" name="Версия клиента">
    <vt:lpwstr>17.4.8.2010</vt:lpwstr>
  </property>
  <property fmtid="{D5CDD505-2E9C-101B-9397-08002B2CF9AE}" pid="4" name="Версия базы">
    <vt:lpwstr>17.4.4463.0</vt:lpwstr>
  </property>
  <property fmtid="{D5CDD505-2E9C-101B-9397-08002B2CF9AE}" pid="5" name="Тип сервера">
    <vt:lpwstr>MSSQL</vt:lpwstr>
  </property>
  <property fmtid="{D5CDD505-2E9C-101B-9397-08002B2CF9AE}" pid="6" name="Сервер">
    <vt:lpwstr>depo-2009</vt:lpwstr>
  </property>
  <property fmtid="{D5CDD505-2E9C-101B-9397-08002B2CF9AE}" pid="7" name="База">
    <vt:lpwstr>iv2017</vt:lpwstr>
  </property>
  <property fmtid="{D5CDD505-2E9C-101B-9397-08002B2CF9AE}" pid="8" name="Пользователь">
    <vt:lpwstr>елесина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Вариант (новый от 01.09.2016 10:57:40)</vt:lpwstr>
  </property>
  <property fmtid="{D5CDD505-2E9C-101B-9397-08002B2CF9AE}" pid="11" name="Код отчета">
    <vt:lpwstr>6704D8F3FE1A47649E4B64C21714B4</vt:lpwstr>
  </property>
  <property fmtid="{D5CDD505-2E9C-101B-9397-08002B2CF9AE}" pid="12" name="Локальная база">
    <vt:lpwstr>не используется</vt:lpwstr>
  </property>
</Properties>
</file>