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Бюджетный\Калинина_ЕМ\"/>
    </mc:Choice>
  </mc:AlternateContent>
  <bookViews>
    <workbookView xWindow="0" yWindow="0" windowWidth="28800" windowHeight="12435"/>
  </bookViews>
  <sheets>
    <sheet name="Изменения (2)" sheetId="6" r:id="rId1"/>
  </sheets>
  <calcPr calcId="152511"/>
</workbook>
</file>

<file path=xl/calcChain.xml><?xml version="1.0" encoding="utf-8"?>
<calcChain xmlns="http://schemas.openxmlformats.org/spreadsheetml/2006/main">
  <c r="G4" i="6" l="1"/>
  <c r="F4" i="6"/>
  <c r="E14" i="6"/>
  <c r="D14" i="6"/>
  <c r="C14" i="6"/>
  <c r="G13" i="6"/>
  <c r="F13" i="6"/>
  <c r="G12" i="6"/>
  <c r="F12" i="6"/>
  <c r="G11" i="6"/>
  <c r="F11" i="6"/>
  <c r="G10" i="6"/>
  <c r="F10" i="6"/>
  <c r="G9" i="6"/>
  <c r="F9" i="6"/>
  <c r="G8" i="6"/>
  <c r="F8" i="6"/>
  <c r="G7" i="6"/>
  <c r="F7" i="6"/>
  <c r="G6" i="6"/>
  <c r="F6" i="6"/>
  <c r="G5" i="6"/>
  <c r="F5" i="6"/>
  <c r="F14" i="6" l="1"/>
  <c r="G14" i="6"/>
  <c r="G15" i="6"/>
  <c r="G16" i="6"/>
  <c r="G17" i="6"/>
  <c r="G18" i="6"/>
  <c r="G19" i="6"/>
  <c r="G20" i="6"/>
  <c r="G21" i="6"/>
  <c r="G22" i="6"/>
  <c r="F15" i="6"/>
  <c r="F16" i="6"/>
  <c r="F17" i="6"/>
  <c r="F18" i="6"/>
  <c r="F19" i="6"/>
  <c r="F20" i="6"/>
  <c r="F22" i="6"/>
  <c r="C21" i="6" l="1"/>
  <c r="F21" i="6" s="1"/>
</calcChain>
</file>

<file path=xl/sharedStrings.xml><?xml version="1.0" encoding="utf-8"?>
<sst xmlns="http://schemas.openxmlformats.org/spreadsheetml/2006/main" count="57" uniqueCount="56">
  <si>
    <t>Наименование</t>
  </si>
  <si>
    <t>Доходы бюджета - всего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</si>
  <si>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</si>
  <si>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</si>
  <si>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</si>
  <si>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Субсидии бюджетам бюджетной системы Российской Федерации (межбюджетные субсидии)</t>
  </si>
  <si>
    <t xml:space="preserve">Субвенции бюджетам субъектов Российской Федерации </t>
  </si>
  <si>
    <t>Иные межбюджетные трансферты</t>
  </si>
  <si>
    <t>Иные безвозмездные поступления</t>
  </si>
  <si>
    <t>2 00 00000 00 0000 000</t>
  </si>
  <si>
    <t>2 02 00000 00 0000 000</t>
  </si>
  <si>
    <t>2 02 10000 00 0000 151</t>
  </si>
  <si>
    <t>2 02 20000 00 0000 151</t>
  </si>
  <si>
    <t>2 02 30000 00 0000 151</t>
  </si>
  <si>
    <t>2 02 40000 00 0000 151</t>
  </si>
  <si>
    <t>X</t>
  </si>
  <si>
    <t>Доходы областного бюджета в 2018 году</t>
  </si>
  <si>
    <t>Код дохода</t>
  </si>
  <si>
    <t>Утверждено на 2018 год (96-ОЗ от 11.12.2017 в первоначальной редакции), руб.</t>
  </si>
  <si>
    <t>Утверждено на 2018 год (96-ОЗ от 11.12.2017 в редакции от 20.10.2018 №80-ОЗ), руб.</t>
  </si>
  <si>
    <t>Исполнено за 2018 год, руб.</t>
  </si>
  <si>
    <t>Причины отклонений фактических значений показателей доходов от их первоначально утвержденных (указываются причины, если отклонение 5% и более)</t>
  </si>
  <si>
    <t>Исполнено к первоначальному прогнозу 
гр.5/гр.3</t>
  </si>
  <si>
    <t>Исполнено к уточненному прогнозу
гр.5/гр.4</t>
  </si>
  <si>
    <t>НАЛОГОВЫЕ И НЕНАЛОГОВЫЕ ДОХОДЫ</t>
  </si>
  <si>
    <t>Налог на прибыль организаций</t>
  </si>
  <si>
    <t>Улучшение финансовых результатов организаций разных сфер деятельности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</si>
  <si>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</si>
  <si>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</si>
  <si>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 xml:space="preserve">Увеличение с 1 июля 2018 года норматива зачисления в бюджеты субъектов Российской Федерации доходов от акцизов на нефтепродукты </t>
  </si>
  <si>
    <t>Налог, взимаемый в связи с применением упрощенной системы налогообложения</t>
  </si>
  <si>
    <t>Рост налоговой базы по налогу, взимаемому  в связи с применением упрощенной системы налогообложения, по итогам 2017 года в сравнении с запланированной</t>
  </si>
  <si>
    <t>Налог на имущество организаций</t>
  </si>
  <si>
    <t>Возврат налога, уплаченного в предыдущие налоговые периоды, одному из крупнейших налогоплательщиков по решению арбитражного суда</t>
  </si>
  <si>
    <t>Транспортный налог</t>
  </si>
  <si>
    <t>Налог на игорный бизнес</t>
  </si>
  <si>
    <t>Рост ставок по налогу с 1 мая 2018 года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</si>
  <si>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</si>
  <si>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</si>
  <si>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Уточнение главным администратором доходов принадлежности платежей, ошибочно зачисленных в бюджет Ивановской области в 2018 году и в предыдущие периоды</t>
  </si>
  <si>
    <t>Иные налоговые и неналоговые доходы</t>
  </si>
  <si>
    <t>Х</t>
  </si>
  <si>
    <t>1 07 04000 00 0000 000</t>
  </si>
  <si>
    <t>1 07 01000 00 0000 000</t>
  </si>
  <si>
    <t>1 00 00000 00 0000 000</t>
  </si>
  <si>
    <t>1 01 01000 00 0000 000</t>
  </si>
  <si>
    <t>1 01 02000 00 0000 000</t>
  </si>
  <si>
    <t>1 03 02000 00 0000 000</t>
  </si>
  <si>
    <t>1 05 01000 00 0000 000</t>
  </si>
  <si>
    <t>1 06 02000 00 0000 000</t>
  </si>
  <si>
    <t>1 06 04000 00 0000 000</t>
  </si>
  <si>
    <t>1 06 05000 00 0000 000</t>
  </si>
  <si>
    <t>Перевыполнение плана по доходам от платы за использование лесов, расположенных на землях лесного фонда, а также по доходам от денежных взысканий (штрафов) за нарушение законодательства Российской Федерации о безопасности дорожного движения</t>
  </si>
  <si>
    <t>Распределение в течение финансового года межбюджетных трансфертов из федерального бюджета бюджету Ивановской области, в том числе на  возмещение части затрат на уплату процентов по инвестиционным кредитам (займам) в агропромышленном комплексе, на финансовое обеспечение дорожной деятельности, а также поступление межбюджетных трансфертов  из резервного фонда Президента Российской Федерации и резервного фонда Правительства Российской Федерации на развитие здравоохранения.</t>
  </si>
  <si>
    <t>Поступление средств от некоммерческой организации "Фонд развития моногородов" в меньшем объеме в связи с длительностью проведения конкурсных процедур Наволокским городским поселением на заключение муниципального контракта по строительству и (или) реконструкции объектов инфраструктуры, необходимых для реализации новых инвестиционных проектов в моногороде, переносом сроков выполнения работ и части средств на 2019 год, а также не подтверждением инвестором наличия источников финансирования инвестиционного проекта в рамках реализации в городском округе Вичуга мероприятий по строительству и (или) реконструкции объектов инфраструктуры, необходимых для реализации новых инвестиционных проектов в моногороде</t>
  </si>
  <si>
    <t>Поступление субсидий в объеме фактически произведенных расходов. 
Расходы на реализацию мероприятий по содействию созданию новых мест в общеобразовательных организациях произведены в меньшем объеме в связи с  необходимостью корректировки проектной документации, выявленной в ходе работ.  Указанные средства предоставлены бюджету Ивановской области в 2019 году.
Расходы на поддержку государственных и муниципальных программ формирования современной городской среды произведены в меньшем объеме в связи с экономией по результатам конкурсных процедур в городском округе Иваново, невыполнением работ в Южском городском поселении и несостоявшимся конкурсом в Плёсском городском поселении.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</si>
</sst>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1" fillId="0" borderId="1">
      <alignment horizontal="center"/>
    </xf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49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/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4"/>
    <xf numFmtId="0" fontId="2" fillId="4" borderId="3"/>
    <xf numFmtId="0" fontId="2" fillId="4" borderId="1">
      <alignment shrinkToFit="1"/>
    </xf>
    <xf numFmtId="0" fontId="2" fillId="4" borderId="5"/>
    <xf numFmtId="0" fontId="2" fillId="4" borderId="5">
      <alignment horizontal="center"/>
    </xf>
    <xf numFmtId="4" fontId="3" fillId="0" borderId="2">
      <alignment horizontal="right" vertical="top" shrinkToFit="1"/>
    </xf>
    <xf numFmtId="49" fontId="2" fillId="0" borderId="2">
      <alignment vertical="top" wrapText="1"/>
    </xf>
    <xf numFmtId="4" fontId="2" fillId="0" borderId="2">
      <alignment horizontal="right" vertical="top" shrinkToFit="1"/>
    </xf>
    <xf numFmtId="0" fontId="2" fillId="4" borderId="5">
      <alignment shrinkToFit="1"/>
    </xf>
    <xf numFmtId="0" fontId="2" fillId="4" borderId="3">
      <alignment horizontal="center"/>
    </xf>
    <xf numFmtId="0" fontId="4" fillId="0" borderId="1"/>
    <xf numFmtId="9" fontId="4" fillId="0" borderId="0" applyFont="0" applyFill="0" applyBorder="0" applyAlignment="0" applyProtection="0"/>
  </cellStyleXfs>
  <cellXfs count="32">
    <xf numFmtId="0" fontId="0" fillId="0" borderId="0" xfId="0"/>
    <xf numFmtId="0" fontId="5" fillId="5" borderId="6" xfId="0" applyNumberFormat="1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0" xfId="0" applyFont="1"/>
    <xf numFmtId="0" fontId="9" fillId="0" borderId="1" xfId="0" applyFont="1" applyBorder="1"/>
    <xf numFmtId="0" fontId="5" fillId="0" borderId="6" xfId="0" applyFont="1" applyBorder="1" applyAlignment="1">
      <alignment horizontal="center" vertical="top"/>
    </xf>
    <xf numFmtId="4" fontId="5" fillId="0" borderId="6" xfId="0" applyNumberFormat="1" applyFont="1" applyBorder="1" applyAlignment="1">
      <alignment horizontal="center" vertical="top"/>
    </xf>
    <xf numFmtId="4" fontId="5" fillId="0" borderId="6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/>
    </xf>
    <xf numFmtId="4" fontId="7" fillId="0" borderId="6" xfId="0" applyNumberFormat="1" applyFont="1" applyBorder="1" applyAlignment="1">
      <alignment horizontal="center" vertical="top"/>
    </xf>
    <xf numFmtId="0" fontId="5" fillId="0" borderId="6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top"/>
    </xf>
    <xf numFmtId="4" fontId="7" fillId="0" borderId="6" xfId="0" applyNumberFormat="1" applyFont="1" applyFill="1" applyBorder="1" applyAlignment="1">
      <alignment horizontal="center" vertical="top"/>
    </xf>
    <xf numFmtId="164" fontId="5" fillId="0" borderId="6" xfId="30" applyNumberFormat="1" applyFont="1" applyFill="1" applyBorder="1" applyAlignment="1">
      <alignment horizontal="center" vertical="top"/>
    </xf>
    <xf numFmtId="164" fontId="7" fillId="0" borderId="6" xfId="30" applyNumberFormat="1" applyFont="1" applyFill="1" applyBorder="1" applyAlignment="1">
      <alignment horizontal="center" vertical="top"/>
    </xf>
    <xf numFmtId="4" fontId="7" fillId="0" borderId="6" xfId="0" applyNumberFormat="1" applyFont="1" applyFill="1" applyBorder="1" applyAlignment="1">
      <alignment horizontal="center" vertical="top" wrapText="1"/>
    </xf>
    <xf numFmtId="4" fontId="0" fillId="0" borderId="0" xfId="0" applyNumberFormat="1"/>
    <xf numFmtId="0" fontId="0" fillId="0" borderId="0" xfId="0" applyFont="1"/>
    <xf numFmtId="0" fontId="8" fillId="5" borderId="6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right" vertical="top"/>
    </xf>
    <xf numFmtId="164" fontId="7" fillId="0" borderId="6" xfId="0" applyNumberFormat="1" applyFont="1" applyFill="1" applyBorder="1" applyAlignment="1">
      <alignment horizontal="left" vertical="center" wrapText="1"/>
    </xf>
    <xf numFmtId="164" fontId="7" fillId="0" borderId="6" xfId="0" applyNumberFormat="1" applyFont="1" applyFill="1" applyBorder="1" applyAlignment="1">
      <alignment horizontal="left" vertical="top" wrapText="1"/>
    </xf>
    <xf numFmtId="0" fontId="5" fillId="5" borderId="6" xfId="0" applyNumberFormat="1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left" vertical="top" wrapText="1"/>
    </xf>
    <xf numFmtId="0" fontId="5" fillId="5" borderId="6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164" fontId="5" fillId="0" borderId="6" xfId="30" applyNumberFormat="1" applyFont="1" applyBorder="1" applyAlignment="1">
      <alignment horizontal="center" vertical="top"/>
    </xf>
    <xf numFmtId="164" fontId="7" fillId="0" borderId="6" xfId="30" applyNumberFormat="1" applyFont="1" applyBorder="1" applyAlignment="1">
      <alignment horizontal="center" vertical="top"/>
    </xf>
    <xf numFmtId="4" fontId="7" fillId="0" borderId="6" xfId="0" applyNumberFormat="1" applyFont="1" applyFill="1" applyBorder="1" applyAlignment="1">
      <alignment horizontal="left" vertical="top" wrapText="1"/>
    </xf>
    <xf numFmtId="0" fontId="10" fillId="0" borderId="8" xfId="0" applyFont="1" applyBorder="1" applyAlignment="1">
      <alignment horizontal="center" vertical="top" wrapText="1"/>
    </xf>
  </cellXfs>
  <cellStyles count="31">
    <cellStyle name="br" xfId="15"/>
    <cellStyle name="col" xfId="14"/>
    <cellStyle name="style0" xfId="16"/>
    <cellStyle name="td" xfId="17"/>
    <cellStyle name="tr" xfId="13"/>
    <cellStyle name="xl21" xfId="18"/>
    <cellStyle name="xl22" xfId="1"/>
    <cellStyle name="xl23" xfId="2"/>
    <cellStyle name="xl24" xfId="19"/>
    <cellStyle name="xl25" xfId="3"/>
    <cellStyle name="xl26" xfId="20"/>
    <cellStyle name="xl27" xfId="21"/>
    <cellStyle name="xl28" xfId="8"/>
    <cellStyle name="xl29" xfId="9"/>
    <cellStyle name="xl30" xfId="10"/>
    <cellStyle name="xl31" xfId="11"/>
    <cellStyle name="xl32" xfId="12"/>
    <cellStyle name="xl33" xfId="4"/>
    <cellStyle name="xl34" xfId="5"/>
    <cellStyle name="xl35" xfId="6"/>
    <cellStyle name="xl36" xfId="7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Обычный" xfId="0" builtinId="0"/>
    <cellStyle name="Обычный 2" xfId="29"/>
    <cellStyle name="Процентный" xfId="30" builtinId="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2"/>
  <sheetViews>
    <sheetView tabSelected="1" zoomScale="85" zoomScaleNormal="85" workbookViewId="0">
      <selection activeCell="H16" sqref="H16"/>
    </sheetView>
  </sheetViews>
  <sheetFormatPr defaultRowHeight="15" x14ac:dyDescent="0.25"/>
  <cols>
    <col min="1" max="1" width="36.85546875" style="27" customWidth="1"/>
    <col min="2" max="2" width="20.140625" style="3" customWidth="1"/>
    <col min="3" max="3" width="19.5703125" customWidth="1"/>
    <col min="4" max="5" width="19.42578125" customWidth="1"/>
    <col min="6" max="6" width="22.5703125" customWidth="1"/>
    <col min="7" max="7" width="20.140625" customWidth="1"/>
    <col min="8" max="8" width="83.85546875" customWidth="1"/>
    <col min="9" max="9" width="13.85546875" bestFit="1" customWidth="1"/>
  </cols>
  <sheetData>
    <row r="1" spans="1:8" ht="33" customHeight="1" x14ac:dyDescent="0.25">
      <c r="A1" s="31" t="s">
        <v>16</v>
      </c>
      <c r="B1" s="31"/>
      <c r="C1" s="31"/>
      <c r="D1" s="31"/>
      <c r="E1" s="31"/>
      <c r="F1" s="31"/>
      <c r="G1" s="31"/>
      <c r="H1" s="31"/>
    </row>
    <row r="2" spans="1:8" ht="76.5" x14ac:dyDescent="0.25">
      <c r="A2" s="24" t="s">
        <v>0</v>
      </c>
      <c r="B2" s="1" t="s">
        <v>17</v>
      </c>
      <c r="C2" s="11" t="s">
        <v>18</v>
      </c>
      <c r="D2" s="11" t="s">
        <v>19</v>
      </c>
      <c r="E2" s="11" t="s">
        <v>20</v>
      </c>
      <c r="F2" s="11" t="s">
        <v>22</v>
      </c>
      <c r="G2" s="11" t="s">
        <v>23</v>
      </c>
      <c r="H2" s="11" t="s">
        <v>21</v>
      </c>
    </row>
    <row r="3" spans="1:8" x14ac:dyDescent="0.25">
      <c r="A3" s="24">
        <v>1</v>
      </c>
      <c r="B3" s="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</row>
    <row r="4" spans="1:8" ht="25.5" x14ac:dyDescent="0.25">
      <c r="A4" s="25" t="s">
        <v>24</v>
      </c>
      <c r="B4" s="6" t="s">
        <v>44</v>
      </c>
      <c r="C4" s="7">
        <v>19593547909.639999</v>
      </c>
      <c r="D4" s="7">
        <v>19603210094.66</v>
      </c>
      <c r="E4" s="7">
        <v>20765768461.080002</v>
      </c>
      <c r="F4" s="28">
        <f>E4/C4</f>
        <v>1.059826865294941</v>
      </c>
      <c r="G4" s="14">
        <f>E4/D4</f>
        <v>1.0593044894589325</v>
      </c>
      <c r="H4" s="21"/>
    </row>
    <row r="5" spans="1:8" x14ac:dyDescent="0.25">
      <c r="A5" s="19" t="s">
        <v>25</v>
      </c>
      <c r="B5" s="9" t="s">
        <v>45</v>
      </c>
      <c r="C5" s="10">
        <v>4345170000</v>
      </c>
      <c r="D5" s="10">
        <v>4345170000</v>
      </c>
      <c r="E5" s="10">
        <v>4743225285.1099997</v>
      </c>
      <c r="F5" s="29">
        <f t="shared" ref="F5:F14" si="0">E5/C5</f>
        <v>1.0916086793174951</v>
      </c>
      <c r="G5" s="15">
        <f t="shared" ref="G5:G14" si="1">E5/D5</f>
        <v>1.0916086793174951</v>
      </c>
      <c r="H5" s="22" t="s">
        <v>26</v>
      </c>
    </row>
    <row r="6" spans="1:8" x14ac:dyDescent="0.25">
      <c r="A6" s="19" t="s">
        <v>27</v>
      </c>
      <c r="B6" s="9" t="s">
        <v>46</v>
      </c>
      <c r="C6" s="10">
        <v>6812894039.71</v>
      </c>
      <c r="D6" s="10">
        <v>6812894039.71</v>
      </c>
      <c r="E6" s="10">
        <v>7077410387.8999996</v>
      </c>
      <c r="F6" s="29">
        <f t="shared" si="0"/>
        <v>1.0388258420941563</v>
      </c>
      <c r="G6" s="15">
        <f t="shared" si="1"/>
        <v>1.0388258420941563</v>
      </c>
      <c r="H6" s="23"/>
    </row>
    <row r="7" spans="1:8" ht="38.25" x14ac:dyDescent="0.25">
      <c r="A7" s="19" t="s">
        <v>28</v>
      </c>
      <c r="B7" s="9" t="s">
        <v>47</v>
      </c>
      <c r="C7" s="10">
        <v>3082361906.27</v>
      </c>
      <c r="D7" s="10">
        <v>3082377124.8000002</v>
      </c>
      <c r="E7" s="10">
        <v>3315954534.3899999</v>
      </c>
      <c r="F7" s="29">
        <f t="shared" si="0"/>
        <v>1.0757836474830669</v>
      </c>
      <c r="G7" s="15">
        <f t="shared" si="1"/>
        <v>1.075778336048077</v>
      </c>
      <c r="H7" s="23" t="s">
        <v>29</v>
      </c>
    </row>
    <row r="8" spans="1:8" ht="25.5" x14ac:dyDescent="0.25">
      <c r="A8" s="19" t="s">
        <v>30</v>
      </c>
      <c r="B8" s="9" t="s">
        <v>48</v>
      </c>
      <c r="C8" s="10">
        <v>1924000000</v>
      </c>
      <c r="D8" s="10">
        <v>1933721966.49</v>
      </c>
      <c r="E8" s="10">
        <v>2236969264.52</v>
      </c>
      <c r="F8" s="29">
        <f t="shared" si="0"/>
        <v>1.1626659379002078</v>
      </c>
      <c r="G8" s="15">
        <f t="shared" si="1"/>
        <v>1.1568205270897554</v>
      </c>
      <c r="H8" s="23" t="s">
        <v>31</v>
      </c>
    </row>
    <row r="9" spans="1:8" ht="25.5" x14ac:dyDescent="0.25">
      <c r="A9" s="19" t="s">
        <v>32</v>
      </c>
      <c r="B9" s="9" t="s">
        <v>49</v>
      </c>
      <c r="C9" s="10">
        <v>2269800000</v>
      </c>
      <c r="D9" s="10">
        <v>2269800000</v>
      </c>
      <c r="E9" s="10">
        <v>2096927670.7</v>
      </c>
      <c r="F9" s="29">
        <f t="shared" si="0"/>
        <v>0.92383807855317657</v>
      </c>
      <c r="G9" s="15">
        <f t="shared" si="1"/>
        <v>0.92383807855317657</v>
      </c>
      <c r="H9" s="23" t="s">
        <v>33</v>
      </c>
    </row>
    <row r="10" spans="1:8" x14ac:dyDescent="0.25">
      <c r="A10" s="19" t="s">
        <v>34</v>
      </c>
      <c r="B10" s="9" t="s">
        <v>50</v>
      </c>
      <c r="C10" s="10">
        <v>690400000</v>
      </c>
      <c r="D10" s="10">
        <v>690400000</v>
      </c>
      <c r="E10" s="10">
        <v>707525144.75</v>
      </c>
      <c r="F10" s="29">
        <f t="shared" si="0"/>
        <v>1.0248046708429897</v>
      </c>
      <c r="G10" s="15">
        <f t="shared" si="1"/>
        <v>1.0248046708429897</v>
      </c>
      <c r="H10" s="23"/>
    </row>
    <row r="11" spans="1:8" x14ac:dyDescent="0.25">
      <c r="A11" s="19" t="s">
        <v>35</v>
      </c>
      <c r="B11" s="9" t="s">
        <v>51</v>
      </c>
      <c r="C11" s="10">
        <v>1540000</v>
      </c>
      <c r="D11" s="10">
        <v>1540000</v>
      </c>
      <c r="E11" s="10">
        <v>1987000</v>
      </c>
      <c r="F11" s="29">
        <f t="shared" si="0"/>
        <v>1.2902597402597402</v>
      </c>
      <c r="G11" s="15">
        <f t="shared" si="1"/>
        <v>1.2902597402597402</v>
      </c>
      <c r="H11" s="23" t="s">
        <v>36</v>
      </c>
    </row>
    <row r="12" spans="1:8" ht="18.75" customHeight="1" x14ac:dyDescent="0.25">
      <c r="A12" s="19" t="s">
        <v>37</v>
      </c>
      <c r="B12" s="9" t="s">
        <v>43</v>
      </c>
      <c r="C12" s="10">
        <v>21375</v>
      </c>
      <c r="D12" s="10">
        <v>21375</v>
      </c>
      <c r="E12" s="10">
        <v>21388.2</v>
      </c>
      <c r="F12" s="29">
        <f t="shared" si="0"/>
        <v>1.0006175438596492</v>
      </c>
      <c r="G12" s="15">
        <f t="shared" si="1"/>
        <v>1.0006175438596492</v>
      </c>
      <c r="H12" s="23"/>
    </row>
    <row r="13" spans="1:8" ht="27.75" customHeight="1" x14ac:dyDescent="0.25">
      <c r="A13" s="19" t="s">
        <v>38</v>
      </c>
      <c r="B13" s="9" t="s">
        <v>42</v>
      </c>
      <c r="C13" s="10">
        <v>2935115</v>
      </c>
      <c r="D13" s="10">
        <v>2935115</v>
      </c>
      <c r="E13" s="10">
        <v>-1018634.9</v>
      </c>
      <c r="F13" s="29">
        <f t="shared" si="0"/>
        <v>-0.34705110361944935</v>
      </c>
      <c r="G13" s="15">
        <f t="shared" si="1"/>
        <v>-0.34705110361944935</v>
      </c>
      <c r="H13" s="23" t="s">
        <v>39</v>
      </c>
    </row>
    <row r="14" spans="1:8" s="18" customFormat="1" ht="43.5" customHeight="1" x14ac:dyDescent="0.25">
      <c r="A14" s="19" t="s">
        <v>40</v>
      </c>
      <c r="B14" s="20" t="s">
        <v>41</v>
      </c>
      <c r="C14" s="10">
        <f>C4-SUM(C5:C13)</f>
        <v>464425473.65999985</v>
      </c>
      <c r="D14" s="10">
        <f>D4-SUM(D5:D13)</f>
        <v>464350473.65999985</v>
      </c>
      <c r="E14" s="10">
        <f>E4-SUM(E5:E13)</f>
        <v>586766420.41000366</v>
      </c>
      <c r="F14" s="29">
        <f t="shared" si="0"/>
        <v>1.263424281587896</v>
      </c>
      <c r="G14" s="15">
        <f t="shared" si="1"/>
        <v>1.2636283447395329</v>
      </c>
      <c r="H14" s="23" t="s">
        <v>52</v>
      </c>
    </row>
    <row r="15" spans="1:8" s="4" customFormat="1" x14ac:dyDescent="0.25">
      <c r="A15" s="25" t="s">
        <v>2</v>
      </c>
      <c r="B15" s="6" t="s">
        <v>9</v>
      </c>
      <c r="C15" s="7">
        <v>17900574772.400002</v>
      </c>
      <c r="D15" s="7">
        <v>18325100575.830002</v>
      </c>
      <c r="E15" s="12">
        <v>18612679525.959999</v>
      </c>
      <c r="F15" s="14">
        <f t="shared" ref="F15:F21" si="2">E15/C15</f>
        <v>1.0397811110880057</v>
      </c>
      <c r="G15" s="14">
        <f t="shared" ref="G15:G21" si="3">E15/D15</f>
        <v>1.0156931717203943</v>
      </c>
      <c r="H15" s="12"/>
    </row>
    <row r="16" spans="1:8" s="4" customFormat="1" ht="50.25" customHeight="1" x14ac:dyDescent="0.25">
      <c r="A16" s="25" t="s">
        <v>3</v>
      </c>
      <c r="B16" s="6" t="s">
        <v>10</v>
      </c>
      <c r="C16" s="7">
        <v>17517598667</v>
      </c>
      <c r="D16" s="7">
        <v>18285235287.400002</v>
      </c>
      <c r="E16" s="12">
        <v>18559492556.59</v>
      </c>
      <c r="F16" s="14">
        <f t="shared" si="2"/>
        <v>1.0594769813714673</v>
      </c>
      <c r="G16" s="14">
        <f t="shared" si="3"/>
        <v>1.0149988373066758</v>
      </c>
      <c r="H16" s="12"/>
    </row>
    <row r="17" spans="1:49" ht="25.5" x14ac:dyDescent="0.25">
      <c r="A17" s="19" t="s">
        <v>4</v>
      </c>
      <c r="B17" s="9" t="s">
        <v>11</v>
      </c>
      <c r="C17" s="10">
        <v>13774123000</v>
      </c>
      <c r="D17" s="10">
        <v>14251129000</v>
      </c>
      <c r="E17" s="13">
        <v>14320469800</v>
      </c>
      <c r="F17" s="15">
        <f t="shared" si="2"/>
        <v>1.0396647249338489</v>
      </c>
      <c r="G17" s="15">
        <f t="shared" si="3"/>
        <v>1.0048656355577161</v>
      </c>
      <c r="H17" s="13"/>
    </row>
    <row r="18" spans="1:49" ht="114.75" x14ac:dyDescent="0.25">
      <c r="A18" s="19" t="s">
        <v>5</v>
      </c>
      <c r="B18" s="9" t="s">
        <v>12</v>
      </c>
      <c r="C18" s="10">
        <v>1705690900</v>
      </c>
      <c r="D18" s="10">
        <v>1654059293</v>
      </c>
      <c r="E18" s="13">
        <v>1539754172.0999999</v>
      </c>
      <c r="F18" s="15">
        <f t="shared" si="2"/>
        <v>0.90271582741046452</v>
      </c>
      <c r="G18" s="15">
        <f t="shared" si="3"/>
        <v>0.93089418173596261</v>
      </c>
      <c r="H18" s="30" t="s">
        <v>55</v>
      </c>
      <c r="I18" s="17"/>
    </row>
    <row r="19" spans="1:49" ht="25.5" x14ac:dyDescent="0.25">
      <c r="A19" s="19" t="s">
        <v>6</v>
      </c>
      <c r="B19" s="9" t="s">
        <v>13</v>
      </c>
      <c r="C19" s="10">
        <v>1964623500</v>
      </c>
      <c r="D19" s="10">
        <v>1913412400</v>
      </c>
      <c r="E19" s="13">
        <v>1990629446.3499999</v>
      </c>
      <c r="F19" s="15">
        <f t="shared" si="2"/>
        <v>1.0132371145667349</v>
      </c>
      <c r="G19" s="15">
        <f t="shared" si="3"/>
        <v>1.0403556736383646</v>
      </c>
      <c r="H19" s="16"/>
    </row>
    <row r="20" spans="1:49" ht="76.5" x14ac:dyDescent="0.25">
      <c r="A20" s="19" t="s">
        <v>7</v>
      </c>
      <c r="B20" s="9" t="s">
        <v>14</v>
      </c>
      <c r="C20" s="10">
        <v>73161267</v>
      </c>
      <c r="D20" s="10">
        <v>466634594.39999998</v>
      </c>
      <c r="E20" s="13">
        <v>708639138.13999999</v>
      </c>
      <c r="F20" s="14">
        <f t="shared" si="2"/>
        <v>9.6859877801186798</v>
      </c>
      <c r="G20" s="14">
        <f t="shared" si="3"/>
        <v>1.5186168077640496</v>
      </c>
      <c r="H20" s="30" t="s">
        <v>53</v>
      </c>
    </row>
    <row r="21" spans="1:49" s="5" customFormat="1" ht="114.75" x14ac:dyDescent="0.25">
      <c r="A21" s="26" t="s">
        <v>8</v>
      </c>
      <c r="B21" s="6" t="s">
        <v>15</v>
      </c>
      <c r="C21" s="7">
        <f>C15-C16</f>
        <v>382976105.40000153</v>
      </c>
      <c r="D21" s="7">
        <v>39865288.43</v>
      </c>
      <c r="E21" s="12">
        <v>53186969.369999997</v>
      </c>
      <c r="F21" s="14">
        <f t="shared" si="2"/>
        <v>0.13887803604469937</v>
      </c>
      <c r="G21" s="14">
        <f t="shared" si="3"/>
        <v>1.3341674289750021</v>
      </c>
      <c r="H21" s="30" t="s">
        <v>54</v>
      </c>
      <c r="AW21" s="2"/>
    </row>
    <row r="22" spans="1:49" x14ac:dyDescent="0.25">
      <c r="A22" s="25" t="s">
        <v>1</v>
      </c>
      <c r="B22" s="6" t="s">
        <v>15</v>
      </c>
      <c r="C22" s="8">
        <v>37494122682.040001</v>
      </c>
      <c r="D22" s="7">
        <v>37928310670.489998</v>
      </c>
      <c r="E22" s="12">
        <v>39378447987.040001</v>
      </c>
      <c r="F22" s="14">
        <f>E22/C22</f>
        <v>1.0502565514328626</v>
      </c>
      <c r="G22" s="14">
        <f>E22/D22</f>
        <v>1.0382336384329998</v>
      </c>
      <c r="H22" s="12"/>
    </row>
  </sheetData>
  <mergeCells count="1">
    <mergeCell ref="A1:H1"/>
  </mergeCells>
  <pageMargins left="0.4" right="0.15748031496062992" top="0.47244094488188981" bottom="0.19685039370078741" header="0.31496062992125984" footer="0.23622047244094491"/>
  <pageSetup paperSize="9" scale="5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6704D8F3FE1A47649E4B64C21714B4&lt;/Code&gt;&#10;  &lt;ObjectCode&gt;SQUERY_SVOD_ROSP&lt;/ObjectCode&gt;&#10;  &lt;DocName&gt;Вариант (новый от 01.09.2016 10_57_40)&lt;/DocName&gt;&#10;  &lt;VariantName&gt;Вариант (новый от 01.09.2016 10:57:40)&lt;/VariantName&gt;&#10;  &lt;VariantLink&gt;289664228&lt;/VariantLink&gt;&#10;  &lt;ReportLink&gt;126924&lt;/ReportLink&gt;&#10;  &lt;Note&gt;01.01.2017 - 05.01.2017&#10;&lt;/Note&gt;&#10;  &lt;SilentMode&gt;false&lt;/SilentMode&gt;&#10;  &lt;DateInfo&gt;&#10;    &lt;string&gt;01.01.2017&lt;/string&gt;&#10;    &lt;string&gt;05.01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0D12E368-52E9-4FAB-98BE-5217853DF5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Изменения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 Сергеевна Елесина</dc:creator>
  <cp:lastModifiedBy>kalinina.em</cp:lastModifiedBy>
  <cp:lastPrinted>2019-06-03T14:35:34Z</cp:lastPrinted>
  <dcterms:created xsi:type="dcterms:W3CDTF">2018-02-05T09:12:14Z</dcterms:created>
  <dcterms:modified xsi:type="dcterms:W3CDTF">2019-06-03T14:35:47Z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01.09.2016 10_57_40)</vt:lpwstr>
  </property>
  <property fmtid="{D5CDD505-2E9C-101B-9397-08002B2CF9AE}" pid="3" name="Версия клиента">
    <vt:lpwstr>17.4.8.2010</vt:lpwstr>
  </property>
  <property fmtid="{D5CDD505-2E9C-101B-9397-08002B2CF9AE}" pid="4" name="Версия базы">
    <vt:lpwstr>17.4.4463.0</vt:lpwstr>
  </property>
  <property fmtid="{D5CDD505-2E9C-101B-9397-08002B2CF9AE}" pid="5" name="Тип сервера">
    <vt:lpwstr>MSSQL</vt:lpwstr>
  </property>
  <property fmtid="{D5CDD505-2E9C-101B-9397-08002B2CF9AE}" pid="6" name="Сервер">
    <vt:lpwstr>depo-2009</vt:lpwstr>
  </property>
  <property fmtid="{D5CDD505-2E9C-101B-9397-08002B2CF9AE}" pid="7" name="База">
    <vt:lpwstr>iv2017</vt:lpwstr>
  </property>
  <property fmtid="{D5CDD505-2E9C-101B-9397-08002B2CF9AE}" pid="8" name="Пользователь">
    <vt:lpwstr>елесина</vt:lpwstr>
  </property>
  <property fmtid="{D5CDD505-2E9C-101B-9397-08002B2CF9AE}" pid="9" name="Шаблон">
    <vt:lpwstr>sqr_rosp_svod2016.xlt</vt:lpwstr>
  </property>
  <property fmtid="{D5CDD505-2E9C-101B-9397-08002B2CF9AE}" pid="10" name="Имя варианта">
    <vt:lpwstr>Вариант (новый от 01.09.2016 10:57:40)</vt:lpwstr>
  </property>
  <property fmtid="{D5CDD505-2E9C-101B-9397-08002B2CF9AE}" pid="11" name="Код отчета">
    <vt:lpwstr>6704D8F3FE1A47649E4B64C21714B4</vt:lpwstr>
  </property>
  <property fmtid="{D5CDD505-2E9C-101B-9397-08002B2CF9AE}" pid="12" name="Локальная база">
    <vt:lpwstr>не используется</vt:lpwstr>
  </property>
</Properties>
</file>