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U:\Бюджетный\Родионова АВ\Отчет об исполнении консолидированного и областного бюджетов ивановской области\2019\июнь\"/>
    </mc:Choice>
  </mc:AlternateContent>
  <bookViews>
    <workbookView xWindow="480" yWindow="240" windowWidth="18075" windowHeight="9720"/>
  </bookViews>
  <sheets>
    <sheet name="доходы" sheetId="5" r:id="rId1"/>
    <sheet name="расходы" sheetId="2" r:id="rId2"/>
    <sheet name="источники" sheetId="3" r:id="rId3"/>
  </sheets>
  <calcPr calcId="152511"/>
</workbook>
</file>

<file path=xl/calcChain.xml><?xml version="1.0" encoding="utf-8"?>
<calcChain xmlns="http://schemas.openxmlformats.org/spreadsheetml/2006/main">
  <c r="L67" i="3" l="1"/>
  <c r="J67" i="3"/>
  <c r="G67" i="3"/>
  <c r="E67" i="3"/>
  <c r="L66" i="3"/>
  <c r="J66" i="3"/>
  <c r="G66" i="3"/>
  <c r="E66" i="3"/>
  <c r="L65" i="3"/>
  <c r="J65" i="3"/>
  <c r="G65" i="3"/>
  <c r="E65" i="3"/>
  <c r="L64" i="3"/>
  <c r="J64" i="3"/>
  <c r="G64" i="3"/>
  <c r="E64" i="3"/>
  <c r="M63" i="3"/>
  <c r="L63" i="3"/>
  <c r="J63" i="3"/>
  <c r="G63" i="3"/>
  <c r="E63" i="3"/>
  <c r="M62" i="3"/>
  <c r="L62" i="3"/>
  <c r="J62" i="3"/>
  <c r="G62" i="3"/>
  <c r="E62" i="3"/>
  <c r="M61" i="3"/>
  <c r="L61" i="3"/>
  <c r="J61" i="3"/>
  <c r="G61" i="3"/>
  <c r="E61" i="3"/>
  <c r="M60" i="3"/>
  <c r="L60" i="3"/>
  <c r="J60" i="3"/>
  <c r="G60" i="3"/>
  <c r="E60" i="3"/>
  <c r="L59" i="3"/>
  <c r="J59" i="3"/>
  <c r="G59" i="3"/>
  <c r="E59" i="3"/>
  <c r="L58" i="3"/>
  <c r="J58" i="3"/>
  <c r="G58" i="3"/>
  <c r="E58" i="3"/>
  <c r="L57" i="3"/>
  <c r="J57" i="3"/>
  <c r="G57" i="3"/>
  <c r="E57" i="3"/>
  <c r="L56" i="3"/>
  <c r="J56" i="3"/>
  <c r="G56" i="3"/>
  <c r="E56" i="3"/>
  <c r="M55" i="3"/>
  <c r="L55" i="3"/>
  <c r="J55" i="3"/>
  <c r="G55" i="3"/>
  <c r="E55" i="3"/>
  <c r="M54" i="3"/>
  <c r="L54" i="3"/>
  <c r="J54" i="3"/>
  <c r="G54" i="3"/>
  <c r="E54" i="3"/>
  <c r="M53" i="3"/>
  <c r="L53" i="3"/>
  <c r="J53" i="3"/>
  <c r="G53" i="3"/>
  <c r="E53" i="3"/>
  <c r="M52" i="3"/>
  <c r="L52" i="3"/>
  <c r="J52" i="3"/>
  <c r="G52" i="3"/>
  <c r="E52" i="3"/>
  <c r="M51" i="3"/>
  <c r="L51" i="3"/>
  <c r="J51" i="3"/>
  <c r="G51" i="3"/>
  <c r="E51" i="3"/>
  <c r="M50" i="3"/>
  <c r="L50" i="3"/>
  <c r="J50" i="3"/>
  <c r="G50" i="3"/>
  <c r="E50" i="3"/>
  <c r="L49" i="3"/>
  <c r="J49" i="3"/>
  <c r="G49" i="3"/>
  <c r="E49" i="3"/>
  <c r="M48" i="3"/>
  <c r="L48" i="3"/>
  <c r="J48" i="3"/>
  <c r="G48" i="3"/>
  <c r="E48" i="3"/>
  <c r="M47" i="3"/>
  <c r="L47" i="3"/>
  <c r="J47" i="3"/>
  <c r="G47" i="3"/>
  <c r="E47" i="3"/>
  <c r="M46" i="3"/>
  <c r="L46" i="3"/>
  <c r="J46" i="3"/>
  <c r="G46" i="3"/>
  <c r="E46" i="3"/>
  <c r="L45" i="3"/>
  <c r="J45" i="3"/>
  <c r="G45" i="3"/>
  <c r="E45" i="3"/>
  <c r="L44" i="3"/>
  <c r="J44" i="3"/>
  <c r="G44" i="3"/>
  <c r="E44" i="3"/>
  <c r="L43" i="3"/>
  <c r="J43" i="3"/>
  <c r="G43" i="3"/>
  <c r="E43" i="3"/>
  <c r="M42" i="3"/>
  <c r="L42" i="3"/>
  <c r="J42" i="3"/>
  <c r="G42" i="3"/>
  <c r="E42" i="3"/>
  <c r="L41" i="3"/>
  <c r="J41" i="3"/>
  <c r="G41" i="3"/>
  <c r="E41" i="3"/>
  <c r="M40" i="3"/>
  <c r="L40" i="3"/>
  <c r="J40" i="3"/>
  <c r="G40" i="3"/>
  <c r="E40" i="3"/>
  <c r="M39" i="3"/>
  <c r="L39" i="3"/>
  <c r="J39" i="3"/>
  <c r="G39" i="3"/>
  <c r="E39" i="3"/>
  <c r="M38" i="3"/>
  <c r="L38" i="3"/>
  <c r="J38" i="3"/>
  <c r="G38" i="3"/>
  <c r="E38" i="3"/>
  <c r="M37" i="3"/>
  <c r="L37" i="3"/>
  <c r="J37" i="3"/>
  <c r="G37" i="3"/>
  <c r="E37" i="3"/>
  <c r="M36" i="3"/>
  <c r="L36" i="3"/>
  <c r="J36" i="3"/>
  <c r="G36" i="3"/>
  <c r="E36" i="3"/>
  <c r="M35" i="3"/>
  <c r="L35" i="3"/>
  <c r="J35" i="3"/>
  <c r="G35" i="3"/>
  <c r="E35" i="3"/>
  <c r="L34" i="3"/>
  <c r="J34" i="3"/>
  <c r="G34" i="3"/>
  <c r="E34" i="3"/>
  <c r="L33" i="3"/>
  <c r="J33" i="3"/>
  <c r="G33" i="3"/>
  <c r="E33" i="3"/>
  <c r="L32" i="3"/>
  <c r="J32" i="3"/>
  <c r="G32" i="3"/>
  <c r="E32" i="3"/>
  <c r="L31" i="3"/>
  <c r="J31" i="3"/>
  <c r="G31" i="3"/>
  <c r="E31" i="3"/>
  <c r="M30" i="3"/>
  <c r="L30" i="3"/>
  <c r="J30" i="3"/>
  <c r="G30" i="3"/>
  <c r="E30" i="3"/>
  <c r="L29" i="3"/>
  <c r="J29" i="3"/>
  <c r="G29" i="3"/>
  <c r="E29" i="3"/>
  <c r="L28" i="3"/>
  <c r="J28" i="3"/>
  <c r="G28" i="3"/>
  <c r="E28" i="3"/>
  <c r="L27" i="3"/>
  <c r="J27" i="3"/>
  <c r="G27" i="3"/>
  <c r="E27" i="3"/>
  <c r="L26" i="3"/>
  <c r="J26" i="3"/>
  <c r="G26" i="3"/>
  <c r="E26" i="3"/>
  <c r="L25" i="3"/>
  <c r="J25" i="3"/>
  <c r="G25" i="3"/>
  <c r="E25" i="3"/>
  <c r="L24" i="3"/>
  <c r="J24" i="3"/>
  <c r="G24" i="3"/>
  <c r="E24" i="3"/>
  <c r="L23" i="3"/>
  <c r="J23" i="3"/>
  <c r="G23" i="3"/>
  <c r="E23" i="3"/>
  <c r="L22" i="3"/>
  <c r="J22" i="3"/>
  <c r="G22" i="3"/>
  <c r="E22" i="3"/>
  <c r="L21" i="3"/>
  <c r="J21" i="3"/>
  <c r="G21" i="3"/>
  <c r="E21" i="3"/>
  <c r="L20" i="3"/>
  <c r="J20" i="3"/>
  <c r="G20" i="3"/>
  <c r="E20" i="3"/>
  <c r="L19" i="3"/>
  <c r="J19" i="3"/>
  <c r="G19" i="3"/>
  <c r="E19" i="3"/>
  <c r="L18" i="3"/>
  <c r="J18" i="3"/>
  <c r="G18" i="3"/>
  <c r="E18" i="3"/>
  <c r="L17" i="3"/>
  <c r="J17" i="3"/>
  <c r="G17" i="3"/>
  <c r="E17" i="3"/>
  <c r="L16" i="3"/>
  <c r="J16" i="3"/>
  <c r="G16" i="3"/>
  <c r="E16" i="3"/>
  <c r="L15" i="3"/>
  <c r="J15" i="3"/>
  <c r="G15" i="3"/>
  <c r="E15" i="3"/>
  <c r="L14" i="3"/>
  <c r="J14" i="3"/>
  <c r="G14" i="3"/>
  <c r="E14" i="3"/>
  <c r="L13" i="3"/>
  <c r="J13" i="3"/>
  <c r="G13" i="3"/>
  <c r="E13" i="3"/>
  <c r="L12" i="3"/>
  <c r="J12" i="3"/>
  <c r="G12" i="3"/>
  <c r="E12" i="3"/>
  <c r="L11" i="3"/>
  <c r="J11" i="3"/>
  <c r="G11" i="3"/>
  <c r="E11" i="3"/>
  <c r="L10" i="3"/>
  <c r="J10" i="3"/>
  <c r="G10" i="3"/>
  <c r="E10" i="3"/>
  <c r="L9" i="3"/>
  <c r="J9" i="3"/>
  <c r="G9" i="3"/>
  <c r="E9" i="3"/>
  <c r="L8" i="3"/>
  <c r="J8" i="3"/>
  <c r="G8" i="3"/>
  <c r="E8" i="3"/>
  <c r="L7" i="3"/>
  <c r="J7" i="3"/>
  <c r="G7" i="3"/>
  <c r="E7" i="3"/>
  <c r="L6" i="3"/>
  <c r="J6" i="3"/>
  <c r="G6" i="3"/>
  <c r="E6" i="3"/>
  <c r="L5" i="3"/>
  <c r="J5" i="3"/>
  <c r="G5" i="3"/>
  <c r="E5" i="3"/>
  <c r="M4" i="3"/>
  <c r="L4" i="3"/>
  <c r="J4" i="3"/>
  <c r="G4" i="3"/>
  <c r="E4" i="3"/>
  <c r="M3" i="3"/>
  <c r="L3" i="3"/>
  <c r="J3" i="3"/>
  <c r="G3" i="3"/>
  <c r="E3" i="3"/>
  <c r="F90" i="2" l="1"/>
  <c r="D90" i="2"/>
  <c r="G90" i="2" s="1"/>
  <c r="K89" i="2"/>
  <c r="L88" i="2"/>
  <c r="K88" i="2"/>
  <c r="I88" i="2"/>
  <c r="I89" i="2" s="1"/>
  <c r="H88" i="2"/>
  <c r="H89" i="2" s="1"/>
  <c r="L86" i="2"/>
  <c r="I84" i="2"/>
  <c r="K80" i="2"/>
  <c r="K81" i="2" s="1"/>
  <c r="I80" i="2"/>
  <c r="M80" i="2" s="1"/>
  <c r="M81" i="2" s="1"/>
  <c r="H80" i="2"/>
  <c r="H81" i="2" s="1"/>
  <c r="F80" i="2"/>
  <c r="F81" i="2" s="1"/>
  <c r="D80" i="2"/>
  <c r="D81" i="2" s="1"/>
  <c r="C80" i="2"/>
  <c r="E80" i="2" s="1"/>
  <c r="M79" i="2"/>
  <c r="L79" i="2"/>
  <c r="J79" i="2"/>
  <c r="G79" i="2"/>
  <c r="E79" i="2"/>
  <c r="M78" i="2"/>
  <c r="L78" i="2"/>
  <c r="J78" i="2"/>
  <c r="G78" i="2"/>
  <c r="E78" i="2"/>
  <c r="L77" i="2"/>
  <c r="J77" i="2"/>
  <c r="G77" i="2"/>
  <c r="E77" i="2"/>
  <c r="M76" i="2"/>
  <c r="L76" i="2"/>
  <c r="J76" i="2"/>
  <c r="G76" i="2"/>
  <c r="E76" i="2"/>
  <c r="M75" i="2"/>
  <c r="L75" i="2"/>
  <c r="J75" i="2"/>
  <c r="G75" i="2"/>
  <c r="E75" i="2"/>
  <c r="M74" i="2"/>
  <c r="L74" i="2"/>
  <c r="J74" i="2"/>
  <c r="G74" i="2"/>
  <c r="E74" i="2"/>
  <c r="M73" i="2"/>
  <c r="L73" i="2"/>
  <c r="J73" i="2"/>
  <c r="G73" i="2"/>
  <c r="E73" i="2"/>
  <c r="M72" i="2"/>
  <c r="L72" i="2"/>
  <c r="J72" i="2"/>
  <c r="G72" i="2"/>
  <c r="E72" i="2"/>
  <c r="M71" i="2"/>
  <c r="L71" i="2"/>
  <c r="J71" i="2"/>
  <c r="G71" i="2"/>
  <c r="E71" i="2"/>
  <c r="M70" i="2"/>
  <c r="L70" i="2"/>
  <c r="J70" i="2"/>
  <c r="G70" i="2"/>
  <c r="E70" i="2"/>
  <c r="L69" i="2"/>
  <c r="J69" i="2"/>
  <c r="G69" i="2"/>
  <c r="E69" i="2"/>
  <c r="M68" i="2"/>
  <c r="L68" i="2"/>
  <c r="J68" i="2"/>
  <c r="G68" i="2"/>
  <c r="E68" i="2"/>
  <c r="M67" i="2"/>
  <c r="L67" i="2"/>
  <c r="J67" i="2"/>
  <c r="G67" i="2"/>
  <c r="E67" i="2"/>
  <c r="M66" i="2"/>
  <c r="L66" i="2"/>
  <c r="J66" i="2"/>
  <c r="G66" i="2"/>
  <c r="E66" i="2"/>
  <c r="M65" i="2"/>
  <c r="L65" i="2"/>
  <c r="J65" i="2"/>
  <c r="G65" i="2"/>
  <c r="E65" i="2"/>
  <c r="M64" i="2"/>
  <c r="L64" i="2"/>
  <c r="J64" i="2"/>
  <c r="G64" i="2"/>
  <c r="E64" i="2"/>
  <c r="M63" i="2"/>
  <c r="L63" i="2"/>
  <c r="J63" i="2"/>
  <c r="G63" i="2"/>
  <c r="E63" i="2"/>
  <c r="M62" i="2"/>
  <c r="L62" i="2"/>
  <c r="J62" i="2"/>
  <c r="G62" i="2"/>
  <c r="E62" i="2"/>
  <c r="M61" i="2"/>
  <c r="L61" i="2"/>
  <c r="J61" i="2"/>
  <c r="G61" i="2"/>
  <c r="E61" i="2"/>
  <c r="M60" i="2"/>
  <c r="L60" i="2"/>
  <c r="J60" i="2"/>
  <c r="G60" i="2"/>
  <c r="E60" i="2"/>
  <c r="M59" i="2"/>
  <c r="L59" i="2"/>
  <c r="J59" i="2"/>
  <c r="G59" i="2"/>
  <c r="E59" i="2"/>
  <c r="M58" i="2"/>
  <c r="L58" i="2"/>
  <c r="J58" i="2"/>
  <c r="G58" i="2"/>
  <c r="E58" i="2"/>
  <c r="M57" i="2"/>
  <c r="L57" i="2"/>
  <c r="J57" i="2"/>
  <c r="G57" i="2"/>
  <c r="E57" i="2"/>
  <c r="M56" i="2"/>
  <c r="L56" i="2"/>
  <c r="J56" i="2"/>
  <c r="G56" i="2"/>
  <c r="E56" i="2"/>
  <c r="M55" i="2"/>
  <c r="L55" i="2"/>
  <c r="J55" i="2"/>
  <c r="G55" i="2"/>
  <c r="E55" i="2"/>
  <c r="L54" i="2"/>
  <c r="J54" i="2"/>
  <c r="G54" i="2"/>
  <c r="E54" i="2"/>
  <c r="M53" i="2"/>
  <c r="L53" i="2"/>
  <c r="J53" i="2"/>
  <c r="G53" i="2"/>
  <c r="E53" i="2"/>
  <c r="M52" i="2"/>
  <c r="L52" i="2"/>
  <c r="J52" i="2"/>
  <c r="G52" i="2"/>
  <c r="E52" i="2"/>
  <c r="M51" i="2"/>
  <c r="L51" i="2"/>
  <c r="J51" i="2"/>
  <c r="G51" i="2"/>
  <c r="E51" i="2"/>
  <c r="M50" i="2"/>
  <c r="L50" i="2"/>
  <c r="J50" i="2"/>
  <c r="G50" i="2"/>
  <c r="E50" i="2"/>
  <c r="M49" i="2"/>
  <c r="L49" i="2"/>
  <c r="J49" i="2"/>
  <c r="G49" i="2"/>
  <c r="E49" i="2"/>
  <c r="L48" i="2"/>
  <c r="J48" i="2"/>
  <c r="G48" i="2"/>
  <c r="E48" i="2"/>
  <c r="M47" i="2"/>
  <c r="L47" i="2"/>
  <c r="J47" i="2"/>
  <c r="G47" i="2"/>
  <c r="E47" i="2"/>
  <c r="M46" i="2"/>
  <c r="L46" i="2"/>
  <c r="J46" i="2"/>
  <c r="G46" i="2"/>
  <c r="E46" i="2"/>
  <c r="M45" i="2"/>
  <c r="L45" i="2"/>
  <c r="J45" i="2"/>
  <c r="G45" i="2"/>
  <c r="E45" i="2"/>
  <c r="M44" i="2"/>
  <c r="L44" i="2"/>
  <c r="J44" i="2"/>
  <c r="G44" i="2"/>
  <c r="E44" i="2"/>
  <c r="M43" i="2"/>
  <c r="L43" i="2"/>
  <c r="J43" i="2"/>
  <c r="G43" i="2"/>
  <c r="E43" i="2"/>
  <c r="M42" i="2"/>
  <c r="L42" i="2"/>
  <c r="J42" i="2"/>
  <c r="G42" i="2"/>
  <c r="E42" i="2"/>
  <c r="M41" i="2"/>
  <c r="L41" i="2"/>
  <c r="J41" i="2"/>
  <c r="G41" i="2"/>
  <c r="E41" i="2"/>
  <c r="M40" i="2"/>
  <c r="L40" i="2"/>
  <c r="J40" i="2"/>
  <c r="G40" i="2"/>
  <c r="E40" i="2"/>
  <c r="M39" i="2"/>
  <c r="L39" i="2"/>
  <c r="J39" i="2"/>
  <c r="G39" i="2"/>
  <c r="E39" i="2"/>
  <c r="M38" i="2"/>
  <c r="L38" i="2"/>
  <c r="J38" i="2"/>
  <c r="G38" i="2"/>
  <c r="E38" i="2"/>
  <c r="M37" i="2"/>
  <c r="L37" i="2"/>
  <c r="J37" i="2"/>
  <c r="G37" i="2"/>
  <c r="E37" i="2"/>
  <c r="M36" i="2"/>
  <c r="L36" i="2"/>
  <c r="J36" i="2"/>
  <c r="G36" i="2"/>
  <c r="E36" i="2"/>
  <c r="L35" i="2"/>
  <c r="J35" i="2"/>
  <c r="G35" i="2"/>
  <c r="M34" i="2"/>
  <c r="L34" i="2"/>
  <c r="J34" i="2"/>
  <c r="G34" i="2"/>
  <c r="E34" i="2"/>
  <c r="M33" i="2"/>
  <c r="L33" i="2"/>
  <c r="J33" i="2"/>
  <c r="G33" i="2"/>
  <c r="E33" i="2"/>
  <c r="L32" i="2"/>
  <c r="J32" i="2"/>
  <c r="G32" i="2"/>
  <c r="E32" i="2"/>
  <c r="M31" i="2"/>
  <c r="L31" i="2"/>
  <c r="J31" i="2"/>
  <c r="G31" i="2"/>
  <c r="E31" i="2"/>
  <c r="L30" i="2"/>
  <c r="J30" i="2"/>
  <c r="G30" i="2"/>
  <c r="E30" i="2"/>
  <c r="M29" i="2"/>
  <c r="L29" i="2"/>
  <c r="J29" i="2"/>
  <c r="G29" i="2"/>
  <c r="E29" i="2"/>
  <c r="M28" i="2"/>
  <c r="L28" i="2"/>
  <c r="J28" i="2"/>
  <c r="G28" i="2"/>
  <c r="E28" i="2"/>
  <c r="L27" i="2"/>
  <c r="J27" i="2"/>
  <c r="G27" i="2"/>
  <c r="E27" i="2"/>
  <c r="M26" i="2"/>
  <c r="L26" i="2"/>
  <c r="J26" i="2"/>
  <c r="G26" i="2"/>
  <c r="E26" i="2"/>
  <c r="M25" i="2"/>
  <c r="L25" i="2"/>
  <c r="J25" i="2"/>
  <c r="G25" i="2"/>
  <c r="E25" i="2"/>
  <c r="M24" i="2"/>
  <c r="L24" i="2"/>
  <c r="J24" i="2"/>
  <c r="G24" i="2"/>
  <c r="E24" i="2"/>
  <c r="M23" i="2"/>
  <c r="L23" i="2"/>
  <c r="J23" i="2"/>
  <c r="G23" i="2"/>
  <c r="E23" i="2"/>
  <c r="M22" i="2"/>
  <c r="L22" i="2"/>
  <c r="J22" i="2"/>
  <c r="G22" i="2"/>
  <c r="E22" i="2"/>
  <c r="M21" i="2"/>
  <c r="L21" i="2"/>
  <c r="J21" i="2"/>
  <c r="G21" i="2"/>
  <c r="E21" i="2"/>
  <c r="M20" i="2"/>
  <c r="L20" i="2"/>
  <c r="J20" i="2"/>
  <c r="G20" i="2"/>
  <c r="E20" i="2"/>
  <c r="L19" i="2"/>
  <c r="J19" i="2"/>
  <c r="G19" i="2"/>
  <c r="E19" i="2"/>
  <c r="M18" i="2"/>
  <c r="L18" i="2"/>
  <c r="J18" i="2"/>
  <c r="G18" i="2"/>
  <c r="E18" i="2"/>
  <c r="M17" i="2"/>
  <c r="L17" i="2"/>
  <c r="J17" i="2"/>
  <c r="G17" i="2"/>
  <c r="E17" i="2"/>
  <c r="M16" i="2"/>
  <c r="L16" i="2"/>
  <c r="J16" i="2"/>
  <c r="G16" i="2"/>
  <c r="E16" i="2"/>
  <c r="M15" i="2"/>
  <c r="L15" i="2"/>
  <c r="J15" i="2"/>
  <c r="G15" i="2"/>
  <c r="E15" i="2"/>
  <c r="M14" i="2"/>
  <c r="L14" i="2"/>
  <c r="J14" i="2"/>
  <c r="G14" i="2"/>
  <c r="E14" i="2"/>
  <c r="M13" i="2"/>
  <c r="L13" i="2"/>
  <c r="J13" i="2"/>
  <c r="G13" i="2"/>
  <c r="E13" i="2"/>
  <c r="M12" i="2"/>
  <c r="L12" i="2"/>
  <c r="J12" i="2"/>
  <c r="G12" i="2"/>
  <c r="E12" i="2"/>
  <c r="L10" i="2"/>
  <c r="J10" i="2"/>
  <c r="G10" i="2"/>
  <c r="M9" i="2"/>
  <c r="L9" i="2"/>
  <c r="J9" i="2"/>
  <c r="G9" i="2"/>
  <c r="E9" i="2"/>
  <c r="M8" i="2"/>
  <c r="L8" i="2"/>
  <c r="J8" i="2"/>
  <c r="G8" i="2"/>
  <c r="E8" i="2"/>
  <c r="M7" i="2"/>
  <c r="L7" i="2"/>
  <c r="J7" i="2"/>
  <c r="G7" i="2"/>
  <c r="E7" i="2"/>
  <c r="M6" i="2"/>
  <c r="L6" i="2"/>
  <c r="J6" i="2"/>
  <c r="G6" i="2"/>
  <c r="E6" i="2"/>
  <c r="M5" i="2"/>
  <c r="L5" i="2"/>
  <c r="J5" i="2"/>
  <c r="G5" i="2"/>
  <c r="E5" i="2"/>
  <c r="M4" i="2"/>
  <c r="L4" i="2"/>
  <c r="J4" i="2"/>
  <c r="G4" i="2"/>
  <c r="E4" i="2"/>
  <c r="M3" i="2"/>
  <c r="L3" i="2"/>
  <c r="J3" i="2"/>
  <c r="G3" i="2"/>
  <c r="E3" i="2"/>
  <c r="G80" i="2" l="1"/>
  <c r="J80" i="2"/>
  <c r="L80" i="2"/>
  <c r="C81" i="2"/>
  <c r="I81" i="2"/>
  <c r="M88" i="2"/>
  <c r="M89" i="2" s="1"/>
  <c r="J88" i="2"/>
</calcChain>
</file>

<file path=xl/sharedStrings.xml><?xml version="1.0" encoding="utf-8"?>
<sst xmlns="http://schemas.openxmlformats.org/spreadsheetml/2006/main" count="2688" uniqueCount="1591">
  <si>
    <t>00011633020020000140</t>
  </si>
  <si>
    <t>00020235460000000150</t>
  </si>
  <si>
    <t>00020225084020000150</t>
  </si>
  <si>
    <t>00011406022020000430</t>
  </si>
  <si>
    <t>Прочие доходы от оказания платных услуг (работ)</t>
  </si>
  <si>
    <t>Межбюджетные трансферты, передаваемые бюджетам субъектов Российской Федерации на финансовое обеспечение дорожной деятельности</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</si>
  <si>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</si>
  <si>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00020215009000000150</t>
  </si>
  <si>
    <t>00011603020020000140</t>
  </si>
  <si>
    <t>00010102000010000110</t>
  </si>
  <si>
    <t>00011109045050000120</t>
  </si>
  <si>
    <t>Возврат остатков субсидий на содействие достижению целевых показателей региональных программ развития агропромышленного комплекса из бюджетов субъектов Российской Федерации</t>
  </si>
  <si>
    <t>00020245192020000150</t>
  </si>
  <si>
    <t>00010906000020000110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</si>
  <si>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</si>
  <si>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00011705020020000180</t>
  </si>
  <si>
    <t>Возврат остатков субвенций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 81-ФЗ "О государственных пособиях гражданам, имеющим детей" из бюджетов субъектов Российской Федерации</t>
  </si>
  <si>
    <t>Возврат остатков иных межбюджетных трансфертов за счет средств резервного фонда Президента Российской Федерации на капитальный ремонт зданий из бюджетов субъектов Российской Федерации</t>
  </si>
  <si>
    <t>Плата по соглашениям об установлении сервитута, заключенным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сельских поселений</t>
  </si>
  <si>
    <t>Плата за предоставление сведений, документов, содержащихся в государственных реестрах (регистрах)</t>
  </si>
  <si>
    <t>00011625000000000140</t>
  </si>
  <si>
    <t>00020225527000000150</t>
  </si>
  <si>
    <t>00021925021020000150</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</si>
  <si>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</si>
  <si>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00020402000020000150</t>
  </si>
  <si>
    <t>00011103020020000120</t>
  </si>
  <si>
    <t>00011646000020000140</t>
  </si>
  <si>
    <t>00020225082020000150</t>
  </si>
  <si>
    <t>Межбюджетные трансферты, передаваемые бюджетам, за счет средств резервного фонда Правительства Российской Федерации</t>
  </si>
  <si>
    <t>00020245569020000150</t>
  </si>
  <si>
    <t>00020245293000000150</t>
  </si>
  <si>
    <t>00021800000040000150</t>
  </si>
  <si>
    <t>Денежные взыскания (штрафы) за нарушение правил перевозки крупногабаритных и тяжеловесных грузов по автомобильным дорогам общего пользования</t>
  </si>
  <si>
    <t>00011401000000000410</t>
  </si>
  <si>
    <t>00011402052100000410</t>
  </si>
  <si>
    <t>Субсидии бюджетам на реализацию мероприятий государственной программы Российской Федерации "Доступная среда"</t>
  </si>
  <si>
    <t>00011105010000000120</t>
  </si>
  <si>
    <t>Невыясненные поступления, зачисляемые в бюджеты сельских поселений</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</si>
  <si>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</si>
  <si>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Субсидии бюджетам на единовременные компенсационные выплаты  медицинским работникам (врачам, фельдшерам) в возрасте до 50 лет,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</si>
  <si>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Межбюджетные трансферты, передаваемые бюджетам на приобретение автотранспорта</t>
  </si>
  <si>
    <t>Межбюджетные трансферты, передаваемые бюджетам субъектов Российской Федерации  на обеспечение членов Совета Федерации и их помощников в субъектах Российской Федерации</t>
  </si>
  <si>
    <t>Возврат остатков иных межбюджетных трансфертов на капитальный ремонт, ремонт, реконструкцию и реставрацию зданий и сооружений и благоустройство территории, приобретение оборудования и мебели за счет средств резервного фонда Президента Российской Федерации из бюджетов субъектов Российской Федерации</t>
  </si>
  <si>
    <t>00020245190020000150</t>
  </si>
  <si>
    <t>00011406013130000430</t>
  </si>
  <si>
    <t>Субсидии бюджетам на поддержку творческой деятельности и техническое оснащение детских и кукольных театров</t>
  </si>
  <si>
    <t>00020235090020000150</t>
  </si>
  <si>
    <t>00020225542020000150</t>
  </si>
  <si>
    <t>00011105310000000120</t>
  </si>
  <si>
    <t>00011105035050000120</t>
  </si>
  <si>
    <t>00010503020010000110</t>
  </si>
  <si>
    <t>00010807130010000110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</si>
  <si>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</si>
  <si>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00021900000020000150</t>
  </si>
  <si>
    <t>00020235432020000150</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</si>
  <si>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</si>
  <si>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00020225514020000150</t>
  </si>
  <si>
    <t>00011406313130000430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</si>
  <si>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сельских поселений)</t>
  </si>
  <si>
    <t>Денежные взыскания (штрафы) за нарушение законодательства Российской Федерации о безопасности дорожного движения</t>
  </si>
  <si>
    <t>Субсидии бюджетам на реализацию мероприятий по созданию в субъектах Российской Федерации новых мест в общеобразовательных организациях</t>
  </si>
  <si>
    <t>00011625010010000140</t>
  </si>
  <si>
    <t>00011500000000000000</t>
  </si>
  <si>
    <t>Плата за проведение государственной экспертизы запасов полезных ископаемых, геологической, экономической и экологической информации о предоставляемых в пользование участках недр местного значения</t>
  </si>
  <si>
    <t>00011645000010000140</t>
  </si>
  <si>
    <t>00011649020020000140</t>
  </si>
  <si>
    <t>Отчисления на воспроизводство минерально-сырьевой базы, зачисляемые в бюджеты субъектов Российской Федерации, за исключением уплачиваемых при добыче общераспространенных полезных ископаемых и подземных вод, используемых для местных нужд</t>
  </si>
  <si>
    <t>00021802010020000150</t>
  </si>
  <si>
    <t>Субсидии бюджетам субъектов Российской Федерации на социальную поддержку Героев Социалистического Труда, Героев Труда Российской Федерации и полных кавалеров ордена Трудовой Славы</t>
  </si>
  <si>
    <t>00010807010010000110</t>
  </si>
  <si>
    <t>00011101000000000120</t>
  </si>
  <si>
    <t>Транспортный налог</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</si>
  <si>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</si>
  <si>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</si>
  <si>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00011105032020000120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</si>
  <si>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</si>
  <si>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Консолидированный бюджет</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</si>
  <si>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</si>
  <si>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00020000000000000000</t>
  </si>
  <si>
    <t>00020235430020000150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</si>
  <si>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муниципальных районов</t>
  </si>
  <si>
    <t>00010907050000000110</t>
  </si>
  <si>
    <t>00010904040010000110</t>
  </si>
  <si>
    <t>Субсидии бюджетам субъектов Российской Федерации на реализацию мероприятий в области мелиорации земель сельскохозяйственного назначения</t>
  </si>
  <si>
    <t>00020225013000000150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</si>
  <si>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субъектов Российской Федерации</t>
  </si>
  <si>
    <t>00011632000100000140</t>
  </si>
  <si>
    <t>Доходы от возмещения ущерба при возникновении страховых случаев, когда выгодоприобретателями выступают получатели средств бюджетов городских округов</t>
  </si>
  <si>
    <t>00020235220020000150</t>
  </si>
  <si>
    <t>00011105025130000120</t>
  </si>
  <si>
    <t>Доходы, поступающие в порядке возмещения расходов, понесенных в связи с эксплуатацией имущества городских поселений</t>
  </si>
  <si>
    <t>00011705040040000180</t>
  </si>
  <si>
    <t>00020235137020000150</t>
  </si>
  <si>
    <t>Возврат остатков субсидий на компенсацию отдельным категориям граждан оплаты взноса на капитальный ремонт общего имущества в многоквартирном доме из бюджетов субъектов Российской Федерации</t>
  </si>
  <si>
    <t>Прочие доходы от компенсации затрат бюджетов городских поселений</t>
  </si>
  <si>
    <t>Налог на пользователей автомобильных дорог</t>
  </si>
  <si>
    <t>00021925444020000150</t>
  </si>
  <si>
    <t>Прочие налоги и сборы субъектов Российской Федерации</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</si>
  <si>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субъектов Российской Федерации)</t>
  </si>
  <si>
    <t>Плата за использование лесов</t>
  </si>
  <si>
    <t>Налог, взимаемый в связи с применением упрощенной системы налогообложения</t>
  </si>
  <si>
    <t>Налог на рекламу</t>
  </si>
  <si>
    <t>Доходы от реализации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материальных запасов по указанному имуществу</t>
  </si>
  <si>
    <t>00010302142010000110</t>
  </si>
  <si>
    <t>Денежные взыскания (штрафы) за нарушение лесного законодательства</t>
  </si>
  <si>
    <t>00021960010050000150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</si>
  <si>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</si>
  <si>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00021800000130000150</t>
  </si>
  <si>
    <t>Доходы, поступающие в порядке возмещения расходов, понесенных в связи с эксплуатацией имущества городских округов</t>
  </si>
  <si>
    <t>00020225138000000150</t>
  </si>
  <si>
    <t>Земельный налог с организаций, обладающих земельным участком, расположенным в границах городских поселений</t>
  </si>
  <si>
    <t>00010806000010000110</t>
  </si>
  <si>
    <t>00020225466000000150</t>
  </si>
  <si>
    <t>Субвенции бюджетам субъектов Российской Федерации на оплату жилищно-коммунальных услуг отдельным категориям граждан</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</si>
  <si>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t>
  </si>
  <si>
    <t>00011302994040000130</t>
  </si>
  <si>
    <t>00020210000000000150</t>
  </si>
  <si>
    <t>00020235135020000150</t>
  </si>
  <si>
    <t>Денежные взыскания (штрафы) за нарушение бюджетного законодательства Российской Федерации</t>
  </si>
  <si>
    <t>БЕЗВОЗМЕЗДНЫЕ ПОСТУПЛЕНИЯ ОТ ДРУГИХ БЮДЖЕТОВ БЮДЖЕТНОЙ СИСТЕМЫ РОССИЙСКОЙ ФЕДЕРАЦИИ</t>
  </si>
  <si>
    <t>00011608010010000140</t>
  </si>
  <si>
    <t>00020225228000000150</t>
  </si>
  <si>
    <t>00010501022010000110</t>
  </si>
  <si>
    <t>00011302064040000130</t>
  </si>
  <si>
    <t>00020215001000000150</t>
  </si>
  <si>
    <t>Денежные взыскания (штрафы), установленные законами субъектов Российской Федерации за несоблюдение муниципальных правовых актов</t>
  </si>
  <si>
    <t>Денежные взыскания (штрафы) за нарушение законодательства в области охраны окружающей среды</t>
  </si>
  <si>
    <t>00010302140010000110</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</si>
  <si>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</si>
  <si>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Земельный налог (по обязательствам, возникшим до 1 января 2006 года)</t>
  </si>
  <si>
    <t>Прочие поступления от денежных взысканий (штрафов) и иных сумм в возмещение ущерба, зачисляемые в бюджеты городских округов</t>
  </si>
  <si>
    <t>Единый сельскохозяйственный налог (за налоговые периоды, истекшие до 1 января 2011 года)</t>
  </si>
  <si>
    <t>00011101020020000120</t>
  </si>
  <si>
    <t>Платежи, взимаемые государственными и муниципальными органами (организациями) за выполнение определенных функций</t>
  </si>
  <si>
    <t>Транспортный налог с физических лиц</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</si>
  <si>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</si>
  <si>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00010606000000000110</t>
  </si>
  <si>
    <t>00020225243020000150</t>
  </si>
  <si>
    <t>Плата за негативное воздействие на окружающую среду</t>
  </si>
  <si>
    <t>00011618050100000140</t>
  </si>
  <si>
    <t>Доходы, поступающие в порядке возмещения расходов, понесенных в связи с эксплуатацией имущества сельских поселений</t>
  </si>
  <si>
    <t>00010000000000000000</t>
  </si>
  <si>
    <t>Безвозмездные поступления от негосударственных организаций в бюджеты субъектов Российской Федерации</t>
  </si>
  <si>
    <t>00010302230010000110</t>
  </si>
  <si>
    <t>00020227139020000150</t>
  </si>
  <si>
    <t>00020225543020000150</t>
  </si>
  <si>
    <t>00010501020010000110</t>
  </si>
  <si>
    <t>Возврат прочих остатков субсидий, субвенций и иных межбюджетных трансфертов, имеющих целевое назначение, прошлых лет из бюджетов сельских поселений</t>
  </si>
  <si>
    <t>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субъектов Российской Федерации</t>
  </si>
  <si>
    <t>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t>
  </si>
  <si>
    <t>00011107015050000120</t>
  </si>
  <si>
    <t>Субсидии бюджетам на обеспечение устойчивого развития сельских территорий</t>
  </si>
  <si>
    <t>00010704000010000110</t>
  </si>
  <si>
    <t>00011302995100000130</t>
  </si>
  <si>
    <t>Налог, взимаемый в связи с применением патентной системы налогообложения, зачисляемый в бюджеты муниципальных районов 5</t>
  </si>
  <si>
    <t>Денежные взыскания (штрафы) за нарушения правил перевозок пассажиров и багажа легковым такси</t>
  </si>
  <si>
    <t>Межбюджетные трансферты, передаваемые бюджетам субъектов Российской Федерации на социальную поддержку Героев Социалистического Труда, Героев Труда Российской Федерации и полных кавалеров ордена Трудовой Славы</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</si>
  <si>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</si>
  <si>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00011100000000000000</t>
  </si>
  <si>
    <t>00020245480000000150</t>
  </si>
  <si>
    <t>00011701000000000180</t>
  </si>
  <si>
    <t>Денежные взыскания (штрафы) за нарушение условий договоров (соглашений) о предоставлении субсидий</t>
  </si>
  <si>
    <t>Земельный налог с физических лиц, обладающих земельным участком, расположенным в границах городских поселений</t>
  </si>
  <si>
    <t>00011643000010000140</t>
  </si>
  <si>
    <t>НАЛОГИ НА ТОВАРЫ (РАБОТЫ, УСЛУГИ), РЕАЛИЗУЕМЫЕ НА ТЕРРИТОРИИ РОССИЙСКОЙ ФЕДЕРАЦИИ</t>
  </si>
  <si>
    <t>Государственная пошлина за государственную регистрацию, а также за совершение прочих юридически значимых действий</t>
  </si>
  <si>
    <t>00011625086020000140</t>
  </si>
  <si>
    <t>00020405000050000150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</si>
  <si>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</si>
  <si>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НАЛОГИ НА ИМУЩЕСТВО</t>
  </si>
  <si>
    <t>00020225169000000150</t>
  </si>
  <si>
    <t>00020225497000000150</t>
  </si>
  <si>
    <t>00020245294020000150</t>
  </si>
  <si>
    <t>00010606043130000110</t>
  </si>
  <si>
    <t>00011107012020000120</t>
  </si>
  <si>
    <t>00020235260000000150</t>
  </si>
  <si>
    <t>00020225066020000150</t>
  </si>
  <si>
    <t>Субвенции бюджетам субъектов Российской Федерации на улучшение экологического состояния гидрографической сети</t>
  </si>
  <si>
    <t>00010102010010000110</t>
  </si>
  <si>
    <t>Предоставление негосударственными организациями грантов для получателей средств бюджетов городских округов</t>
  </si>
  <si>
    <t>00011623020020000140</t>
  </si>
  <si>
    <t>Доходы от возмещения ущерба при возникновении страховых случаев, когда выгодоприобретателями выступают получатели средств бюджетов муниципальных районов</t>
  </si>
  <si>
    <t>00020245216020000150</t>
  </si>
  <si>
    <t>Прочие безвозмездные поступления в бюджеты городских поселений</t>
  </si>
  <si>
    <t>00010807282010000110</t>
  </si>
  <si>
    <t>Доходы от реализации имущества, находящегося в собственности субъектов Российской Федерации (за исключением движимого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</si>
  <si>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00011204014020000120</t>
  </si>
  <si>
    <t>Платежи за добычу полезных ископаемых</t>
  </si>
  <si>
    <t>00011105070000000120</t>
  </si>
  <si>
    <t>Государственная пошлина за государственную регистрацию транспортных средств и иные юридически значимые действия, связанные с изменениями и выдачей документов на транспортные средства, регистрационных знаков, водительских удостоверений</t>
  </si>
  <si>
    <t>НАЛОГИ НА ПРИБЫЛЬ, ДОХОДЫ</t>
  </si>
  <si>
    <t>Минимальный налог, зачисляемый в бюджеты субъектов Российской Федерации (за налоговые периоды, истекшие до 1 января 2016 года)</t>
  </si>
  <si>
    <t>Доходы бюджетов городских округов от возврата бюджетными учреждениями остатков субсидий прошлых лет</t>
  </si>
  <si>
    <t>00020225467000000150</t>
  </si>
  <si>
    <t>00010302261010000110</t>
  </si>
  <si>
    <t>Налог на доходы физических лиц</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</si>
  <si>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</si>
  <si>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</si>
  <si>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Денежные взыскания (штрафы) за нарушение законодательства о налогах и сборах</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</si>
  <si>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</si>
  <si>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Прочие доходы от оказания платных услуг (работ) получателями средств бюджетов муниципальных районов</t>
  </si>
  <si>
    <t>00020245424020000150</t>
  </si>
  <si>
    <t>00011200000000000000</t>
  </si>
  <si>
    <t>Субсидии бюджетам бюджетной системы Российской Федерации (межбюджетные субсидии)</t>
  </si>
  <si>
    <t>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</si>
  <si>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00010101010000000110</t>
  </si>
  <si>
    <t>00020245393000000150</t>
  </si>
  <si>
    <t>Плата за предоставление сведений, содержащихся в государственном адресном реестре</t>
  </si>
  <si>
    <t>Доходы от продажи земельных участков, находящихся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</si>
  <si>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00020705000130000150</t>
  </si>
  <si>
    <t>00010504000020000110</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</si>
  <si>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</si>
  <si>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НАЛОГИ, СБОРЫ И РЕГУЛЯРНЫЕ ПЛАТЕЖИ ЗА ПОЛЬЗОВАНИЕ ПРИРОДНЫМИ РЕСУРСАМИ</t>
  </si>
  <si>
    <t>00011402053100000440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</si>
  <si>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</si>
  <si>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00011701020020000180</t>
  </si>
  <si>
    <t>00010900000000000000</t>
  </si>
  <si>
    <t>00011690000000000140</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</si>
  <si>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</si>
  <si>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00021802020020000150</t>
  </si>
  <si>
    <t>00010807020010000110</t>
  </si>
  <si>
    <t>Денежные взыскания (штрафы) за правонарушения в области дорожного движения</t>
  </si>
  <si>
    <t>Доходы бюджетов бюджетной системы Российской Федерации от возврата организациями остатков субсидий прошлых лет</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</si>
  <si>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</si>
  <si>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Прочие безвозмездные поступления в бюджеты муниципальных районов</t>
  </si>
  <si>
    <t>00020235280020000150</t>
  </si>
  <si>
    <t>00020245433000000150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</si>
  <si>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</si>
  <si>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00011406024040000430</t>
  </si>
  <si>
    <t>00020225097020000150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</si>
  <si>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</si>
  <si>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00011623040040000140</t>
  </si>
  <si>
    <t>00010503000010000110</t>
  </si>
  <si>
    <t>00010807110010000110</t>
  </si>
  <si>
    <t>00020245468000000150</t>
  </si>
  <si>
    <t>00011302000000000130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</si>
  <si>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t>
  </si>
  <si>
    <t>Проценты, полученные от предоставления бюджетных кредитов внутри страны за счет средств бюджетов субъектов Российской Федерации</t>
  </si>
  <si>
    <t>00021925084020000150</t>
  </si>
  <si>
    <t>Налог на имущество физических лиц, взимаемый по ставкам, применяемым к объектам налогообложения, расположенным в границах городских округов</t>
  </si>
  <si>
    <t>00020225187020000150</t>
  </si>
  <si>
    <t>Межбюджетные трансферты, передаваемые бюджетам на переобучение, повышение квалификации работников предприятий в целях поддержки занятости и повышения эффективности рынка труда</t>
  </si>
  <si>
    <t>Доходы от возмещения ущерба при возникновении страховых случаев, когда выгодоприобретателями выступают получатели средств бюджетов субъектов Российской Федерации</t>
  </si>
  <si>
    <t>00011641000010000140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</si>
  <si>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</si>
  <si>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00010803010010000110</t>
  </si>
  <si>
    <t>00021825527020000150</t>
  </si>
  <si>
    <t>Прочие безвозмездные поступления в бюджеты городских округов</t>
  </si>
  <si>
    <t>00020225402020000150</t>
  </si>
  <si>
    <t>00020405020100000150</t>
  </si>
  <si>
    <t>Субсидии бюджетам субъектов Российской Федерации на проведение комплексных кадастровых работ</t>
  </si>
  <si>
    <t>Государственная пошлина за государственную регистрацию политических партий и региональных отделений политических партий</t>
  </si>
  <si>
    <t>Денежные взыскания (штрафы) за нарушение законодательства Российской Федерации о недрах</t>
  </si>
  <si>
    <t>Межбюджетные трансферты, передаваемые бюджетам субъектов Российской Федерации на создание системы поддержки фермеров и развитие сельской кооперации</t>
  </si>
  <si>
    <t>Невыясненные поступления, зачисляемые в бюджеты городских поселений</t>
  </si>
  <si>
    <t>00020225520020000150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</si>
  <si>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</si>
  <si>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00011105013050000120</t>
  </si>
  <si>
    <t>00020215009020000150</t>
  </si>
  <si>
    <t>Доходы бюджетов субъектов Российской Федерации от возврата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муниципальных образований</t>
  </si>
  <si>
    <t>00011651020020000140</t>
  </si>
  <si>
    <t>00011402023020000410</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</si>
  <si>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</si>
  <si>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Доходы бюджетов субъектов Российской Федерации от возврата организациями остатков субсидий прошлых лет</t>
  </si>
  <si>
    <t>00011301995050000130</t>
  </si>
  <si>
    <t>00011109044040000120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</si>
  <si>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</si>
  <si>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00011623050050000140</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</si>
  <si>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t>
  </si>
  <si>
    <t>00020705030100000150</t>
  </si>
  <si>
    <t>Доходы бюджетов субъектов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</si>
  <si>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Субсидии бюджетам субъектов Российской Федерации на реализацию отдельных мероприятий государственной программы Российской Федерации "Развитие здравоохранения"</t>
  </si>
  <si>
    <t>00011202030010000120</t>
  </si>
  <si>
    <t>00011701040040000180</t>
  </si>
  <si>
    <t>00011406025100000430</t>
  </si>
  <si>
    <t>00020225555020000150</t>
  </si>
  <si>
    <t>00011608020010000140</t>
  </si>
  <si>
    <t>Субвенции бюджетам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</si>
  <si>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Поступления сумм в возмещение вреда, причиняемого автомобильным дорогам регионального или межмуниципального значения транспортными средствами, осуществляющими перевозки тяжеловесных и (или) крупногабаритных грузов, зачисляемые в бюджеты субъектов Российской Федерации</t>
  </si>
  <si>
    <t>00020230000000000150</t>
  </si>
  <si>
    <t>00011621020020000140</t>
  </si>
  <si>
    <t>Прочие местные налоги и сборы, мобилизуемые на территориях муниципальных районов</t>
  </si>
  <si>
    <t>00020227567000000150</t>
  </si>
  <si>
    <t>00010904053130000110</t>
  </si>
  <si>
    <t>00011690020020000140</t>
  </si>
  <si>
    <t>Невыясненные поступления, зачисляемые в бюджеты муниципальных районов</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</si>
  <si>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</si>
  <si>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00020225527020000150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</si>
  <si>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</si>
  <si>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00021925542020000150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</si>
  <si>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</si>
  <si>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00011402050050000410</t>
  </si>
  <si>
    <t>Межбюджетные трансферты, передаваемые бюджетам субъектов Российской Федерации на создание и оснащение референс-центров для проведения иммуногистохимических, патоморфологических исследований и лучевых методов исследований, переоснащение сети региональных медицинских организаций, оказывающих помощь больным онкологическими заболеваниями в субъектах Российской Федерации</t>
  </si>
  <si>
    <t>Единый сельскохозяйственный налог</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</si>
  <si>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</si>
  <si>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00011630030010000140</t>
  </si>
  <si>
    <t>00020225201000000150</t>
  </si>
  <si>
    <t>00021935250020000150</t>
  </si>
  <si>
    <t>00011633050130000140</t>
  </si>
  <si>
    <t>Иные межбюджетные трансферты</t>
  </si>
  <si>
    <t>Субсидии бюджетам субъектов Российской Федерации на возмещение части процентной ставки по инвестиционным кредитам (займам) в агропромышленном комплексе</t>
  </si>
  <si>
    <t>00011301992020000130</t>
  </si>
  <si>
    <t>Субвенции бюджетам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</si>
  <si>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00010302240010000110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</si>
  <si>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</si>
  <si>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00011105034040000120</t>
  </si>
  <si>
    <t>Субсидии бюджетам субъектов Российской Федерации на реализацию программ формирования современной городской среды</t>
  </si>
  <si>
    <t>00011701050050000180</t>
  </si>
  <si>
    <t>00010807141010000110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</si>
  <si>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</si>
  <si>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Поступления от денежных пожертвований, предоставляемых физическими лицами получателям средств бюджетов городских округов</t>
  </si>
  <si>
    <t>Дотации бюджетам бюджетной системы Российской Федерации</t>
  </si>
  <si>
    <t>00011201042010000120</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</si>
  <si>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</si>
  <si>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00010502000020000110</t>
  </si>
  <si>
    <t>00010704010010000110</t>
  </si>
  <si>
    <t>Дотации бюджетам на поддержку мер по обеспечению сбалансированности бюджетов</t>
  </si>
  <si>
    <t>00011109045100000120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</si>
  <si>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</si>
  <si>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00011705050130000180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</si>
  <si>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</si>
  <si>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</si>
  <si>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Прочие доходы от компенсации затрат бюджетов сельских поселений</t>
  </si>
  <si>
    <t>00011627000010000140</t>
  </si>
  <si>
    <t>Земельный налог</t>
  </si>
  <si>
    <t>Возврат остатков субсидий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 из бюджетов субъектов Российской Федерации</t>
  </si>
  <si>
    <t>00011406040000000430</t>
  </si>
  <si>
    <t>Денежные взыскания (штрафы) за нарушение законодательства о налогах и сборах, предусмотренные статьей 129.6 Налогового кодекса Российской Федерации</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</si>
  <si>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</si>
  <si>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Плата за предоставление информации из реестра дисквалифицированных лиц</t>
  </si>
  <si>
    <t>Субсидии бюджетам субъектов Российской Федерации на развитие паллиативной медицинской помощи</t>
  </si>
  <si>
    <t>Предоставление негосударственными организациями грантов для получателей средств бюджетов субъектов Российской Федерации</t>
  </si>
  <si>
    <t>Межбюджетные трансферты, передаваемые бюджетам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</si>
  <si>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</si>
  <si>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Субсидии бюджетам на оснащение объектов спортивной инфраструктуры спортивно-технологическим оборудованием</t>
  </si>
  <si>
    <t>Денежные взыскания (штрафы) за нарушение антимонопольного законодательства в сфере конкуренции на товарных рынках, защиты конкуренции на рынке финансовых услуг, законодательства о естественных монополиях и законодательства о государственном регулировании цен (тарифов)</t>
  </si>
  <si>
    <t>00011402043040000410</t>
  </si>
  <si>
    <t>Доходы от продажи квартир, находящихся в собственности сельских поселений</t>
  </si>
  <si>
    <t>00011603050010000140</t>
  </si>
  <si>
    <t>00020225013020000150</t>
  </si>
  <si>
    <t>Субсидии бюджетам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</si>
  <si>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Дотации бюджетам на частичную компенсацию дополнительных расходов на повышение оплаты труда работников бюджетной сферы и иные цели</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</si>
  <si>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</si>
  <si>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00011637020020000140</t>
  </si>
  <si>
    <t>00011201040010000120</t>
  </si>
  <si>
    <t>Субсидии бюджетам субъектов Российской Федерации на обновление материально-технической базы для формирования у обучающихся современных технологических и гуманитарных навыков</t>
  </si>
  <si>
    <t>00020235176020000150</t>
  </si>
  <si>
    <t>Прочие безвозмездные поступления от государственных (муниципальных) организаций в бюджеты муниципальных районов</t>
  </si>
  <si>
    <t>Субвенции бюджетам на осуществление первичного воинского учета на территориях, где отсутствуют военные комиссариаты</t>
  </si>
  <si>
    <t>00011621040040000140</t>
  </si>
  <si>
    <t>00011105035100000120</t>
  </si>
  <si>
    <t>00011690040040000140</t>
  </si>
  <si>
    <t>Межбюджетные трансферты, передаваемые бюджетам на финансовое обеспечение дорожной деятельности в рамках реализации национального проекта "Безопасные и качественные автомобильные дороги"</t>
  </si>
  <si>
    <t>Налог на игорный бизнес</t>
  </si>
  <si>
    <t>00011204000000000120</t>
  </si>
  <si>
    <t>Прочие неналоговые доходы бюджетов сельских поселений</t>
  </si>
  <si>
    <t>Налог с продаж</t>
  </si>
  <si>
    <t>Доходы от компенсации затрат государства</t>
  </si>
  <si>
    <t>Субсидии бюджетам на реализацию мероприятий по стимулированию  программ развития жилищного строительства субъектов Российской Федерации</t>
  </si>
  <si>
    <t>Субсидии бюджетам на поддержку образования для детей с ограниченными возможностями здоровья</t>
  </si>
  <si>
    <t>00020404010040000150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</si>
  <si>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</si>
  <si>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Субсидии бюджетам субъектов Российской Федерации на обеспечение устойчивого развития сельских территорий</t>
  </si>
  <si>
    <t>Денежные взыскания (штрафы) и иные суммы, взыскиваемые с лиц, виновных в совершении преступлений, и в возмещение ущерба имуществу</t>
  </si>
  <si>
    <t>00010807082010000110</t>
  </si>
  <si>
    <t>00020225232000000150</t>
  </si>
  <si>
    <t>Плата за сбросы загрязняющих веществ в водные объекты</t>
  </si>
  <si>
    <t>00020225466020000150</t>
  </si>
  <si>
    <t>00011402053050000410</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</si>
  <si>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</si>
  <si>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</si>
  <si>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00011632000000000140</t>
  </si>
  <si>
    <t>00010600000000000000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</si>
  <si>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</si>
  <si>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00011406013050000430</t>
  </si>
  <si>
    <t>00011621050050000140</t>
  </si>
  <si>
    <t>00010807172010000110</t>
  </si>
  <si>
    <t>00020235240000000150</t>
  </si>
  <si>
    <t>00021800000000000000</t>
  </si>
  <si>
    <t>00011602000000000140</t>
  </si>
  <si>
    <t>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</si>
  <si>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00011690050050000140</t>
  </si>
  <si>
    <t>ШТРАФЫ, САНКЦИИ, ВОЗМЕЩЕНИЕ УЩЕРБА</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</si>
  <si>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</si>
  <si>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00011406313050000430</t>
  </si>
  <si>
    <t>00020225567000000150</t>
  </si>
  <si>
    <t>00010904053100000110</t>
  </si>
  <si>
    <t>Субсидии бюджетам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</si>
  <si>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Акцизы по подакцизным товарам (продукции), производимым на территории Российской Федерации</t>
  </si>
  <si>
    <t>Прочие доходы от компенсации затрат бюджетов субъектов Российской Федерации</t>
  </si>
  <si>
    <t>00020402040020000150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</si>
  <si>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</si>
  <si>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Субсидии бюджетам субъектов Российской Федерации на реализацию мероприятий государственной программы Российской Федерации "Доступная среда"</t>
  </si>
  <si>
    <t>Межбюджетные трансферты, передаваемые бюджетам, за счет средств резервного фонда Президента Российской Федерации</t>
  </si>
  <si>
    <t>00011700000000000000</t>
  </si>
  <si>
    <t>00010807080010000110</t>
  </si>
  <si>
    <t>Межбюджетные трансферты, передаваемые бюджетам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</si>
  <si>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Доходы, получаемые в виде арендной платы, а также средства от продажи права на заключение договоров аренды за земли, находящиеся в федеральной собственности (за исключением земельных участков федеральных бюджетных и автономных учреждений)</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</si>
  <si>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</si>
  <si>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00020225517000000150</t>
  </si>
  <si>
    <t>00010807380010000110</t>
  </si>
  <si>
    <t>00011302990000000130</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</si>
  <si>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</si>
  <si>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</si>
  <si>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осуществление отдельных полномочий в области лесных отношений</t>
  </si>
  <si>
    <t>00021960010100000150</t>
  </si>
  <si>
    <t>00021805010130000150</t>
  </si>
  <si>
    <t>Доходы от сдачи в аренду имущества, находящегося в оперативном управлении органов управления городских поселений и созданных ими учреждений (за исключением имущества муниципальных бюджетных и автономных учреждений)</t>
  </si>
  <si>
    <t>00011105075050000120</t>
  </si>
  <si>
    <t>Плата за размещение твердых коммунальных отходов</t>
  </si>
  <si>
    <t>Субсидии бюджетам субъектов Российской Федерации на оказание несвязанной поддержки сельскохозяйственным товаропроизводителям в области растениеводства</t>
  </si>
  <si>
    <t>00010807170010000110</t>
  </si>
  <si>
    <t>00010302241010000110</t>
  </si>
  <si>
    <t>00020245390020000150</t>
  </si>
  <si>
    <t>00020235290020000150</t>
  </si>
  <si>
    <t>Плата по соглашениям об установлении сервитута в отношении земельных участков, государственная собственность на которые не разграничена</t>
  </si>
  <si>
    <t>00011302060000000130</t>
  </si>
  <si>
    <t>Возврат остатков субсидий на поддержку обустройства мест массового отдыха населения (городских парков) из бюджетов субъектов Российской Федерации</t>
  </si>
  <si>
    <t>Межбюджетные трансферты, передаваемые бюджетам на организацию профессионального обучения и дополнительного профессионального образования лиц предпенсионного возраста</t>
  </si>
  <si>
    <t>БЕЗВОЗМЕЗДНЫЕ ПОСТУПЛЕНИЯ ОТ НЕГОСУДАРСТВЕННЫХ ОРГАНИЗАЦИЙ</t>
  </si>
  <si>
    <t>00021935118020000150</t>
  </si>
  <si>
    <t>00011625050010000140</t>
  </si>
  <si>
    <t>00011105300000000120</t>
  </si>
  <si>
    <t>00011105025050000120</t>
  </si>
  <si>
    <t>00010503010010000110</t>
  </si>
  <si>
    <t>00010807120010000110</t>
  </si>
  <si>
    <t>00020245191000000150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</si>
  <si>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дорожных фондов субъектов Российской Федерации, либо в связи с уклонением от заключения таких контрактов или иных договоров</t>
  </si>
  <si>
    <t>00020245480020000150</t>
  </si>
  <si>
    <t>00020235380020000150</t>
  </si>
  <si>
    <t>00020225462020000150</t>
  </si>
  <si>
    <t>00011105325050000120</t>
  </si>
  <si>
    <t>Акцизы на пиво, производимое на территории Российской Федерации</t>
  </si>
  <si>
    <t>00020235573000000150</t>
  </si>
  <si>
    <t>Платежи, взимаемые органами местного самоуправления (организациями) городских поселений за выполнение определенных функций</t>
  </si>
  <si>
    <t>00020235129020000150</t>
  </si>
  <si>
    <t>00020225539020000150</t>
  </si>
  <si>
    <t>00011105072020000120</t>
  </si>
  <si>
    <t>Государственная пошлина за выдачу разрешения на выброс вредных (загрязняющих) веществ в атмосферный воздух стационарных источников, находящихся на объектах хозяйственной и иной деятельности, не подлежащих федеральному государственному экологическому контролю</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</si>
  <si>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</si>
  <si>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00021802000020000150</t>
  </si>
  <si>
    <t>Плата за использование лесов, расположенных на землях лесного фонда</t>
  </si>
  <si>
    <t>00020225497020000150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</si>
  <si>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</si>
  <si>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00010807000010000110</t>
  </si>
  <si>
    <t>НАЛОГИ НА СОВОКУПНЫЙ ДОХОД</t>
  </si>
  <si>
    <t>Возврат остатков субсидий на мероприятия подпрограммы "Стимулирование программ развития жилищного строительства субъектов Российской Федерации" федеральной целевой программы "Жилище" на 2015 - 2020 годы из бюджетов субъектов Российской Федерации</t>
  </si>
  <si>
    <t>00020235429020000150</t>
  </si>
  <si>
    <t>ЗАДОЛЖЕННОСТЬ И ПЕРЕРАСЧЕТЫ ПО ОТМЕНЕННЫМ НАЛОГАМ, СБОРАМ И ИНЫМ ОБЯЗАТЕЛЬНЫМ ПЛАТЕЖАМ</t>
  </si>
  <si>
    <t>00020225202020000150</t>
  </si>
  <si>
    <t>Субвенции бюджетам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</si>
  <si>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00011618000000000140</t>
  </si>
  <si>
    <t>Прочие неналоговые доходы бюджетов городских поселений</t>
  </si>
  <si>
    <t>Поступления от денежных пожертвований, предоставляемых физическими лицами получателям средств бюджетов муниципальных районов</t>
  </si>
  <si>
    <t>Прочие налоги и сборы (по отмененным налогам и сборам субъектов Российской Федерации)</t>
  </si>
  <si>
    <t>00011651030020000140</t>
  </si>
  <si>
    <t>00011402000000000000</t>
  </si>
  <si>
    <t>Дотации на выравнивание бюджетной обеспеченности</t>
  </si>
  <si>
    <t>00010904030010000110</t>
  </si>
  <si>
    <t>00011105322020000120</t>
  </si>
  <si>
    <t>Субсидии бюджетам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для занятий физической культурой и спортом</t>
  </si>
  <si>
    <t>00011202000000000120</t>
  </si>
  <si>
    <t>00085000000000000000</t>
  </si>
  <si>
    <t>00011625084040000140</t>
  </si>
  <si>
    <t>Субсидии бюджетам на обновление материально-технической базы для формирования у обучающихся современных технологических и гуманитарных навыков</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</si>
  <si>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</si>
  <si>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</si>
  <si>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00020225027020000150</t>
  </si>
  <si>
    <t>00011202012010000120</t>
  </si>
  <si>
    <t>00011623052130000140</t>
  </si>
  <si>
    <t>Плата за использование лесов, расположенных на землях лесного фонда, в части, превышающей минимальный размер арендной платы</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</si>
  <si>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субъектов Российской Федерации</t>
  </si>
  <si>
    <t>Прочие налоги и сборы (по отмененным местным налогам и сборам)</t>
  </si>
  <si>
    <t>Налог на имущество физических лиц, взимаемый по ставкам, применяемым к объектам налогообложения, расположенным в границах городских поселений</t>
  </si>
  <si>
    <t>Денежные взыскания (штрафы) за нарушение законодательства о государственном регулировании цен (тарифов) в части цен (тарифов), регулируемых органами государственной власти субъектов Российской Федерации, налагаемые органами исполнительной власти субъектов Российской Федерации</t>
  </si>
  <si>
    <t>00020300000000000000</t>
  </si>
  <si>
    <t>00020245196000000150</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</si>
  <si>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</si>
  <si>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Денежные взыскания (штрафы) за нарушение бюджетного законодательства (в части бюджетов субъектов Российской Федерации)</t>
  </si>
  <si>
    <t>Прочие местные налоги и сборы</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</si>
  <si>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</si>
  <si>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Налог на прибыль организаций, зачислявшийся до 1 января 2005 года в местные бюджеты, мобилизуемый на территориях муниципальных районов</t>
  </si>
  <si>
    <t>00020405000100000150</t>
  </si>
  <si>
    <t>00010911000020000110</t>
  </si>
  <si>
    <t>00020220000000000150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</si>
  <si>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</si>
  <si>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</si>
  <si>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Субсидии бюджетам на реализацию мероприятий по обеспечению жильем молодых семей</t>
  </si>
  <si>
    <t>Плата от реализации соглашений об установлении сервитутов в отношении земельных участков в границах полос отвода автомобильных дорог общего пользования регионального или межмуниципального значения в целях строительства (реконструкции), капитального ремонта и эксплуатации объектов дорожного сервиса, прокладки, переноса, переустройства и эксплуатации инженерных коммуникаций, установки и эксплуатации рекламных конструкций</t>
  </si>
  <si>
    <t>00011630012010000140</t>
  </si>
  <si>
    <t>00020225086000000150</t>
  </si>
  <si>
    <t>Доходы бюджетов субъектов Российской Федерации от возврата иными организациями остатков субсидий прошлых лет</t>
  </si>
  <si>
    <t>00020225511000000150</t>
  </si>
  <si>
    <t>00010701020010000110</t>
  </si>
  <si>
    <t>ПРОЧИЕ НЕНАЛОГОВЫЕ ДОХОДЫ</t>
  </si>
  <si>
    <t>00011105013130000120</t>
  </si>
  <si>
    <t>00010903082020000110</t>
  </si>
  <si>
    <t>Доходы от реализации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</si>
  <si>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Налог, взимаемый в связи с применением патентной системы налогообложения</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</si>
  <si>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</si>
  <si>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00011202010010000120</t>
  </si>
  <si>
    <t>00010501000000000110</t>
  </si>
  <si>
    <t>00011623050130000140</t>
  </si>
  <si>
    <t>Плата за размещение отходов производства и потребления</t>
  </si>
  <si>
    <t>00021951360020000150</t>
  </si>
  <si>
    <t>00011608000010000140</t>
  </si>
  <si>
    <t>00010501012010000110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</si>
  <si>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дорожных фондов, либо в связи с уклонением от заключения таких контрактов или иных договоров</t>
  </si>
  <si>
    <t>Доходы бюджетов муниципальных районов от возврата бюджетными учреждениями остатков субсидий прошлых лет</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</si>
  <si>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</si>
  <si>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Субсидии бюджетам субъектов Российской Федерации на создание условий для получения среднего профессионального и высшего образования людьми с ограниченными возможностями здоровья посредством разработки нормативно-методической базы и поддержки инициативных проектов в субъектах Российской Федерации</t>
  </si>
  <si>
    <t>Возврат остатков субсидий, субвенций и иных межбюджетных трансфертов, имеющих целевое назначение, прошлых лет из бюджетов сельских поселений</t>
  </si>
  <si>
    <t>Доходы бюджетов городских округов от возврата иными организациями остатков субсидий прошлых лет</t>
  </si>
  <si>
    <t>Прочие безвозмездные поступления в бюджеты субъектов Российской Федерации</t>
  </si>
  <si>
    <t>00011618020020000140</t>
  </si>
  <si>
    <t>Субсидии бюджетам субъектов Российской Федерации на реализацию мероприятий в сфере реабилитации и абилитации инвалидов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</si>
  <si>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Российской Федерации</t>
  </si>
  <si>
    <t>00020245433020000150</t>
  </si>
  <si>
    <t>Налог на добычу прочих полезных ископаемых (за исключением полезных ископаемых в виде природных алмазов)</t>
  </si>
  <si>
    <t>Субсидии бюджетам субъектов Российской Федерации на модернизацию технологий и содержания обучения в соответствии с новым федеральным государственным образовательным стандартом посредством разработки концепций модернизации конкретных областей, поддержки региональных программ развития образования и поддержки сетевых методических объединений в субъектах Российской Федерации</t>
  </si>
  <si>
    <t>Налог, взимаемый в виде стоимости патента в связи с применением упрощенной системы налогообложения</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</si>
  <si>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</si>
  <si>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Денежные взыскания (штрафы) за нарушение законодательства о налогах и сборах, предусмотренные статьей 1292 Налогового кодекса Российской Федерации</t>
  </si>
  <si>
    <t>00020235134000000150</t>
  </si>
  <si>
    <t>00020302000020000150</t>
  </si>
  <si>
    <t>00020245468020000150</t>
  </si>
  <si>
    <t>00010302010010000110</t>
  </si>
  <si>
    <t>00010501010010000110</t>
  </si>
  <si>
    <t>Прочие поступления от денежных взысканий (штрафов) и иных сумм в возмещение ущерба, зачисляемые в бюджеты муниципальных районов</t>
  </si>
  <si>
    <t>00011701050130000180</t>
  </si>
  <si>
    <t>Налог на прибыль организаций, зачислявшийся до 1 января 2005 года в местные бюджеты, мобилизуемый на территориях городских округов</t>
  </si>
  <si>
    <t>00021945665020000150</t>
  </si>
  <si>
    <t>Доходы от сдачи в аренду имущества, составляющего казну субъекта Российской Федерации (за исключением земельных участков)</t>
  </si>
  <si>
    <t>Субсидии бюджетам субъектов Российской Федерации на создание в общеобразовательных организациях, расположенных в сельской местности, условий для занятий физической культурой и спортом</t>
  </si>
  <si>
    <t>00020225568020000150</t>
  </si>
  <si>
    <t>Налог с владельцев транспортных средств и налог на приобретение автотранспортных средств</t>
  </si>
  <si>
    <t>Межбюджетные трансферты, передаваемые бюджетам на создание системы поддержки фермеров и развитие сельской кооперации</t>
  </si>
  <si>
    <t>00010302100010000110</t>
  </si>
  <si>
    <t>00011646000000000140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</si>
  <si>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</si>
  <si>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Государственная пошлина за действия уполномоченных органов субъектов Российской Федерации, связанные с лицензированием предпринимательской деятельности по управлению многоквартирными домами</t>
  </si>
  <si>
    <t>Государственная пошлина за повторную выдачу свидетельства о постановке на учет в налоговом органе</t>
  </si>
  <si>
    <t>00020245569000000150</t>
  </si>
  <si>
    <t>00011406020000000430</t>
  </si>
  <si>
    <t>00021800000020000150</t>
  </si>
  <si>
    <t>Субсидии бюджетам субъектов Российской Федерации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</si>
  <si>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ПРОЧИЕ БЕЗВОЗМЕЗДНЫЕ ПОСТУПЛЕНИЯ</t>
  </si>
  <si>
    <t>00021925555020000150</t>
  </si>
  <si>
    <t>Субсидии бюджетам субъектов Российской Федерации на реализацию мероприятий по обеспечению жильем молодых семей</t>
  </si>
  <si>
    <t>00020225021020000150</t>
  </si>
  <si>
    <t>Доходы бюджетов субъектов Российской Федерации от возврата бюджетными учреждениями остатков субсидий прошлых лет</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</si>
  <si>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</si>
  <si>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00011301994040000130</t>
  </si>
  <si>
    <t>00010102050010000110</t>
  </si>
  <si>
    <t>Возврат остатков единой субвенции из бюджетов субъектов Российской Федерации</t>
  </si>
  <si>
    <t>00010606033130000110</t>
  </si>
  <si>
    <t>00020235090000000150</t>
  </si>
  <si>
    <t>00011603030010000140</t>
  </si>
  <si>
    <t>00011400000000000000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</si>
  <si>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</si>
  <si>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Доходы от сдачи в аренду имущества, составляющего казну муниципальных районов (за исключением земельных участков)</t>
  </si>
  <si>
    <t>00020235250000000150</t>
  </si>
  <si>
    <t>00020235432000000150</t>
  </si>
  <si>
    <t>00020705000050000150</t>
  </si>
  <si>
    <t>Прочие неналоговые доходы бюджетов муниципальных районов</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</si>
  <si>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t>
  </si>
  <si>
    <t>Субсидии бюджетам на строительство и реконструкцию (модернизацию) объектов питьевого водоснабжения</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</si>
  <si>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</si>
  <si>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</si>
  <si>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00010907032040000110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</si>
  <si>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</si>
  <si>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00010903023010000110</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</si>
  <si>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государственных внебюджетных фондов</t>
  </si>
  <si>
    <t>00010601030130000110</t>
  </si>
  <si>
    <t>00011618040040000140</t>
  </si>
  <si>
    <t>Земельный налог с физических лиц, обладающих земельным участком, расположенным в границах городских округов</t>
  </si>
  <si>
    <t>00021804030040000150</t>
  </si>
  <si>
    <t>00011406042020000430</t>
  </si>
  <si>
    <t>00010807390010000110</t>
  </si>
  <si>
    <t>00011109040000000120</t>
  </si>
  <si>
    <t>Доходы бюджетов субъектов Российской Федерации от возврата остатков субвенций на осуществление первичного воинского учета на территориях, где отсутствуют военные комиссариаты из бюджетов муниципальных образований</t>
  </si>
  <si>
    <t>ПЛАТЕЖИ ПРИ ПОЛЬЗОВАНИИ ПРИРОДНЫМИ РЕСУРСАМИ</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</si>
  <si>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t>
  </si>
  <si>
    <t>00011402053130000410</t>
  </si>
  <si>
    <t>00010302251010000110</t>
  </si>
  <si>
    <t>Доходы от реализации имущества, находящегося в оперативном управлении учреждений, находящихся в ведении органов управления сельских поселений (за исключением имущества муниципальных бюджетных и автономных учреждений), в части реализации основных средств по указанному имуществу</t>
  </si>
  <si>
    <t>00020235430000000150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</si>
  <si>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</si>
  <si>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00011402040040000440</t>
  </si>
  <si>
    <t>Налог на добычу полезных ископаемых</t>
  </si>
  <si>
    <t>НАЛОГОВЫЕ И НЕНАЛОГОВЫЕ ДОХОДЫ</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</si>
  <si>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</si>
  <si>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00011402052050000440</t>
  </si>
  <si>
    <t>00011301995100000130</t>
  </si>
  <si>
    <t>00010906020020000110</t>
  </si>
  <si>
    <t>00021925527040000150</t>
  </si>
  <si>
    <t>00010101000000000110</t>
  </si>
  <si>
    <t>00011625060010000140</t>
  </si>
  <si>
    <t>00021860010050000150</t>
  </si>
  <si>
    <t>Государственная пошлина за выдачу и обмен паспорта гражданина Российской Федерации</t>
  </si>
  <si>
    <t>00011606000010000140</t>
  </si>
  <si>
    <t>Субвенции бюджетам на увеличение площади лесовосстановления</t>
  </si>
  <si>
    <t>00011402023020000440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</si>
  <si>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</si>
  <si>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00011690050130000140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</si>
  <si>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</si>
  <si>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00011105030000000120</t>
  </si>
  <si>
    <t>Суммы по искам о возмещении вреда, причиненного окружающей среде, подлежащие зачислению в бюджеты муниципальных районов</t>
  </si>
  <si>
    <t>Возврат остатков субвенций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 из бюджетов субъектов Российской Федерации</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</si>
  <si>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(в порядке, установленном Министерством финансов Российской Федерации)</t>
  </si>
  <si>
    <t>Доходы, поступающие в порядке возмещения расходов, понесенных в связи с эксплуатацией имущества</t>
  </si>
  <si>
    <t>00011402050100000410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</si>
  <si>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</si>
  <si>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Прочие доходы от оказания платных услуг (работ) получателями средств бюджетов городских округов</t>
  </si>
  <si>
    <t>00011633040040000140</t>
  </si>
  <si>
    <t>00010605000020000110</t>
  </si>
  <si>
    <t>00011402050050000440</t>
  </si>
  <si>
    <t>00020235270020000150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</si>
  <si>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</si>
  <si>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00011105075130000120</t>
  </si>
  <si>
    <t>00020225170020000150</t>
  </si>
  <si>
    <t>Налог, взимаемый с налогоплательщиков, выбравших в качестве объекта налогообложения доходы (за налоговые периоды, истекшие до 1 января 2011 года)</t>
  </si>
  <si>
    <t>00011602030020000140</t>
  </si>
  <si>
    <t>00010807310010000110</t>
  </si>
  <si>
    <t>Государственная пошлина за государственную регистрацию прав, ограничений (обременений) прав на недвижимое имущество и сделок с ним</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</si>
  <si>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</si>
  <si>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</si>
  <si>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00011701050100000180</t>
  </si>
  <si>
    <t>00011625030010000140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</si>
  <si>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</si>
  <si>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00010807100010000110</t>
  </si>
  <si>
    <t>00011302065050000130</t>
  </si>
  <si>
    <t>00010904000000000110</t>
  </si>
  <si>
    <t>Доходы от возмещения ущерба при возникновении страховых случаев, когда выгодоприобретателями выступают получатели средств бюджетов городских поселений</t>
  </si>
  <si>
    <t>Доходы бюджетов муниципальных районов от возврата организациями остатков субсидий прошлых лет</t>
  </si>
  <si>
    <t>00010807400010000110</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</si>
  <si>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</si>
  <si>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</si>
  <si>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ДОХОДЫ ОТ ИСПОЛЬЗОВАНИЯ ИМУЩЕСТВА, НАХОДЯЩЕГОСЯ В ГОСУДАРСТВЕННОЙ И МУНИЦИПАЛЬНОЙ СОБСТВЕННОСТИ</t>
  </si>
  <si>
    <t>00011103040040000120</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</si>
  <si>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материальных запасов по указанному имуществу</t>
  </si>
  <si>
    <t>00020225519020000150</t>
  </si>
  <si>
    <t>Доходы бюджетов городских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</si>
  <si>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субъектов Российской Федерации от возврата остатков субсидий на поддержку обустройства мест массового отдыха населения (городских парков) из бюджетов муниципальных образований</t>
  </si>
  <si>
    <t>00020225243000000150</t>
  </si>
  <si>
    <t>00010803000010000110</t>
  </si>
  <si>
    <t>00011633050050000140</t>
  </si>
  <si>
    <t>Доходы от сдачи в аренду имущества, составляющего государственную (муниципальную) казну (за исключением земельных участков)</t>
  </si>
  <si>
    <t>00010911010020000110</t>
  </si>
  <si>
    <t>00011302992020000130</t>
  </si>
  <si>
    <t>Денежные взыскания (штрафы) за нарушение законодательства Российской Федерации об электроэнергетике</t>
  </si>
  <si>
    <t>00010604012020000110</t>
  </si>
  <si>
    <t>Земельный налог с организаций</t>
  </si>
  <si>
    <t>00011406012040000430</t>
  </si>
  <si>
    <t>00010606033100000110</t>
  </si>
  <si>
    <t>00020227139000000150</t>
  </si>
  <si>
    <t>00020240000000000150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</si>
  <si>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</si>
  <si>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сельских поселений (за исключением земельных участков)</t>
  </si>
  <si>
    <t>Акцизы на этиловый спирт из пищевого или непищевого сырья, в том числе денатурированный этиловый спирт, спирт-сырец, дистилляты винный, виноградный, плодовый, коньячный, кальвадосный, висковый, производимый на территории Российской Федерации</t>
  </si>
  <si>
    <t>Субсидии бюджетам субъектов Российской Федерации на поддержку образования для детей с ограниченными возможностями здоровья</t>
  </si>
  <si>
    <t>Безвозмездные поступления от негосударственных организаций в бюджеты муниципальных районов</t>
  </si>
  <si>
    <t>00011302062020000130</t>
  </si>
  <si>
    <t>Дотации бюджетам субъектов Российской Федерации на выравнивание бюджетной обеспеченности</t>
  </si>
  <si>
    <t>00010701030010000110</t>
  </si>
  <si>
    <t>Субвенции бюджетам субъектов Российской Федерации на осуществление ежемесячной выплаты в связи с рождением (усыновлением) первого ребенка</t>
  </si>
  <si>
    <t>00011406312040000430</t>
  </si>
  <si>
    <t>Налог на доходы физических лиц с доходов, полученных физическими лицами в соответствии со статьей 228 Налогового кодекса Российской Федерации</t>
  </si>
  <si>
    <t>Возврат остатков субвенций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 40-ФЗ "Об обязательном страховании гражданской ответственности владельцев транспортных средств" из бюджетов субъектов Российской Федерации</t>
  </si>
  <si>
    <t>Субсидии бюджетам субъектов Российской Федерации на содействие достижению целевых показателей реализации региональных программ развития агропромышленного комплекса</t>
  </si>
  <si>
    <t>00011705050050000180</t>
  </si>
  <si>
    <t>Налог на прибыль организаций консолидированных групп налогоплательщиков, зачисляемый в бюджеты субъектов Российской Федерации</t>
  </si>
  <si>
    <t>ГОСУДАРСТВЕННАЯ ПОШЛИНА</t>
  </si>
  <si>
    <t>00011628000010000140</t>
  </si>
  <si>
    <t>00020225517020000150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</si>
  <si>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</si>
  <si>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00020235118000000150</t>
  </si>
  <si>
    <t>00021935290020000150</t>
  </si>
  <si>
    <t>Субвенции бюджетам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</si>
  <si>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Безвозмездные поступления от негосударственных организаций в бюджеты сельских поселений</t>
  </si>
  <si>
    <t>Денежные взыскания (штрафы) за нарушение бюджетного законодательства (в части бюджетов городских округов)</t>
  </si>
  <si>
    <t>Денежные взыскания (штрафы) за нарушение законодательства Российской Федерации о пожарной безопасности</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</si>
  <si>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</si>
  <si>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00020245294000000150</t>
  </si>
  <si>
    <t>00011630020010000140</t>
  </si>
  <si>
    <t>00011402053100000410</t>
  </si>
  <si>
    <t>00011632000040000140</t>
  </si>
  <si>
    <t>Плата за предоставление сведений из Единого государственного реестра недвижимости</t>
  </si>
  <si>
    <t>00011105024040000120</t>
  </si>
  <si>
    <t>00020245191020000150</t>
  </si>
  <si>
    <t>00010904020020000110</t>
  </si>
  <si>
    <t>00021935129020000150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</si>
  <si>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</si>
  <si>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00011621050100000140</t>
  </si>
  <si>
    <t>00021860010020000150</t>
  </si>
  <si>
    <t>00011301000000000130</t>
  </si>
  <si>
    <t>Налог на рекламу, мобилизуемый на территориях городских округов</t>
  </si>
  <si>
    <t>00011690050100000140</t>
  </si>
  <si>
    <t>00011105324040000120</t>
  </si>
  <si>
    <t>00020245216000000150</t>
  </si>
  <si>
    <t>00020225016000000150</t>
  </si>
  <si>
    <t>Субвенции бюджетам бюджетной системы Российской Федерации</t>
  </si>
  <si>
    <t>00011406313100000430</t>
  </si>
  <si>
    <t>00020245141020000150</t>
  </si>
  <si>
    <t>Налог на имущество организаций</t>
  </si>
  <si>
    <t>Возврат остатков субсидий на возмещение части процентной ставки по инвестиционным кредитам (займам) на строительство и реконструкцию объектов для молочного скотоводства из бюджетов субъектов Российской Федерации</t>
  </si>
  <si>
    <t>00011401040040000410</t>
  </si>
  <si>
    <t>Денежные взыскания (штрафы) за нарушение бюджетного законодательства (в части бюджетов муниципальных районов)</t>
  </si>
  <si>
    <t>Субвенции бюджетам на осуществление ежемесячной выплаты в связи с рождением (усыновлением) первого ребенка</t>
  </si>
  <si>
    <t>Доходы от сдачи в аренду имущества, составляющего казну городских округов (за исключением земельных участков)</t>
  </si>
  <si>
    <t>00011105021010000120</t>
  </si>
  <si>
    <t>00010800000000000000</t>
  </si>
  <si>
    <t>Субсидии бюджетам субъектов Российской Федерации на сокращение доли загрязненных сточных вод</t>
  </si>
  <si>
    <t>00020225541020000150</t>
  </si>
  <si>
    <t>00011105075100000120</t>
  </si>
  <si>
    <t>00020245424000000150</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</si>
  <si>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t>
  </si>
  <si>
    <t>Субсидии бюджетам на проведение комплексных кадастровых работ</t>
  </si>
  <si>
    <t>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t>
  </si>
  <si>
    <t>00020245159000000150</t>
  </si>
  <si>
    <t>00010901020040000110</t>
  </si>
  <si>
    <t>00021900000050000150</t>
  </si>
  <si>
    <t>00011201030010000120</t>
  </si>
  <si>
    <t>00011603000000000140</t>
  </si>
  <si>
    <t>00021935573020000150</t>
  </si>
  <si>
    <t>00011105025100000120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</si>
  <si>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</si>
  <si>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Субвенции бюджетам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</si>
  <si>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на выплату единовременного пособия при всех формах устройства детей, лишенных родительского попечения, в семью</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</si>
  <si>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</si>
  <si>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00011105325100000120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</si>
  <si>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</si>
  <si>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Денежные взыскания (штрафы) за нарушение законодательства Российской Федерации об особо охраняемых природных территориях</t>
  </si>
  <si>
    <t>00011101040040000120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</si>
  <si>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</si>
  <si>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00020404000040000150</t>
  </si>
  <si>
    <t>Государственная пошлина за выдачу уполномоченными органами исполнительной власти субъектов Российской Федерации учебным учреждениям образовательных свидетельств о соответствии требованиям оборудования и оснащенности образовательного процесса для рассмотрения соответствующими органами вопроса об аккредитации и выдачи указанным учреждениям лицензии на право подготовки трактористов и машинистов самоходных машин</t>
  </si>
  <si>
    <t>Доходы от продажи земельных участков, находящихся в собственности субъектов Российской Федерации, находящихся в пользовании бюджетных и автономных учреждений</t>
  </si>
  <si>
    <t>Плата по соглашениям об установлении сервитута в отношении земельных участков после разграничения государственной собственности на землю</t>
  </si>
  <si>
    <t>00011406000000000430</t>
  </si>
  <si>
    <t>00010302143010000110</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</si>
  <si>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</si>
  <si>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00011635030050000140</t>
  </si>
  <si>
    <t>Прочие поступления от денежных взысканий (штрафов) и иных сумм в возмещение ущерба, зачисляемые в бюджеты сельских поселений</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</si>
  <si>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</si>
  <si>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Межбюджетные трансферты, передаваемые бюджетам субъектов Российской Федерации на оснащение медицинских организаций передвижными медицинскими комплексами для оказания медицинской помощи жителям населенных пунктов с численностью населения до 100 человек</t>
  </si>
  <si>
    <t>00020225097000000150</t>
  </si>
  <si>
    <t>00010901030050000110</t>
  </si>
  <si>
    <t>00011632000130000140</t>
  </si>
  <si>
    <t>00010102030010000110</t>
  </si>
  <si>
    <t>00011625080000000140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</si>
  <si>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t>
  </si>
  <si>
    <t>00010906030020000110</t>
  </si>
  <si>
    <t>Субвенции бюджетам субъектов Российской Федерации на осуществление отдельных полномочий в области водных отношений</t>
  </si>
  <si>
    <t>00010807280010000110</t>
  </si>
  <si>
    <t>00021925051020000150</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</si>
  <si>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материальных запасов по указанному имуществу</t>
  </si>
  <si>
    <t>00010907012040000110</t>
  </si>
  <si>
    <t>00011626000010000140</t>
  </si>
  <si>
    <t>Государственная пошлина за выдачу разрешения на установку рекламной конструкции</t>
  </si>
  <si>
    <t>Прочие неналоговые доходы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</si>
  <si>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</si>
  <si>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Земельный налог с организаций, обладающих земельным участком, расположенным в границах сельских поселений</t>
  </si>
  <si>
    <t>00011101050050000120</t>
  </si>
  <si>
    <t>00010602010020000110</t>
  </si>
  <si>
    <t>00010804020010000110</t>
  </si>
  <si>
    <t>00021804010040000150</t>
  </si>
  <si>
    <t>Денежные взыскания (штрафы) за нарушения законодательства Российской Федерации о промышленной безопасности</t>
  </si>
  <si>
    <t>Субсидии бюджетам субъектов Российской Федерации на единовременные компенсационные выплаты  медицинским работникам (врачам, фельдшерам) в возрасте до 50 лет,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</si>
  <si>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00010606042040000110</t>
  </si>
  <si>
    <t>Государственная пошлина за выдачу документа об утверждении нормативов образования отходов производства и потребления и лимитов на их размещение, а также за переоформление и выдачу дубликата указанного документа</t>
  </si>
  <si>
    <t>Поступления от некоммерческой организации "Фонд развития моногородов" в бюджеты субъектов Российской Федерации на строительство и (или) реконструкцию объектов инфраструктуры, находящихся в государственной (муниципальной) собственности, в целях реализации инвестиционных проектов, направленных на модернизацию экономики моногородов с наиболее сложным социально-экономическим положением</t>
  </si>
  <si>
    <t>Межбюджетные трансферты, передаваемые бюджетам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</si>
  <si>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</si>
  <si>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00020225520000000150</t>
  </si>
  <si>
    <t>Безвозмездные поступления от государственных (муниципальных) организаций в бюджеты муниципальных районов</t>
  </si>
  <si>
    <t>00021805000130000150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</si>
  <si>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сельских поселений</t>
  </si>
  <si>
    <t>Субсидии бюджетам на реализацию мероприятий по укреплению единства российской нации и этнокультурному развитию народов России</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</si>
  <si>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для занятий физической культурой и спортом</t>
  </si>
  <si>
    <t>00011637030040000140</t>
  </si>
  <si>
    <t>00010807160010000110</t>
  </si>
  <si>
    <t>00010302231010000110</t>
  </si>
  <si>
    <t>00020235134020000150</t>
  </si>
  <si>
    <t>Субсидии бюджетам на развитие паллиативной медицинской помощи</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</si>
  <si>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</si>
  <si>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</si>
  <si>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Прочие доходы от компенсации затрат государства</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</si>
  <si>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</si>
  <si>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00010504020020000110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</si>
  <si>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</si>
  <si>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00010501021010000110</t>
  </si>
  <si>
    <t>00020225555000000150</t>
  </si>
  <si>
    <t>Плата за выбросы загрязняющих веществ, образующихся при сжигании на факельных установках и (или) рассеивании попутного нефтяного газа</t>
  </si>
  <si>
    <t>Прочие доходы от оказания платных услуг (работ) получателями средств бюджетов субъектов Российской Федерации</t>
  </si>
  <si>
    <t>Субвенции бюджетам на реализацию полномочий Российской Федерации по осуществлению социальных выплат безработным гражданам</t>
  </si>
  <si>
    <t>Налог на имущество физических лиц, взимаемый по ставкам, применяемым к объектам налогообложения, расположенным в границах сельских поселений</t>
  </si>
  <si>
    <t>Денежные взыскания (штрафы) за нарушение законодательства Российской Федерации об охране и использовании животного мира</t>
  </si>
  <si>
    <t>Прочие доходы от оказания платных услуг (работ) получателями средств бюджетов сельских поселений</t>
  </si>
  <si>
    <t>00020245142020000150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</si>
  <si>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</si>
  <si>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Денежные взыскания (штрафы) за нарушение лесного законодательства на лесных участках, находящихся в собственности муниципальных районов</t>
  </si>
  <si>
    <t>Платежи за пользование природными ресурсами</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</si>
  <si>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</si>
  <si>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Безвозмездные поступления от негосударственных организаций в бюджеты городских округов</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</si>
  <si>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</si>
  <si>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Сбор за пользование объектами водных биологических ресурсов (по внутренним водным объектам)</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</si>
  <si>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</si>
  <si>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</si>
  <si>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00020235460020000150</t>
  </si>
  <si>
    <t>00010606043100000110</t>
  </si>
  <si>
    <t>00020235250020000150</t>
  </si>
  <si>
    <t>00011302995130000130</t>
  </si>
  <si>
    <t>Субсидии бюджетам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</si>
  <si>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00011202052010000120</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</si>
  <si>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</si>
  <si>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00010907030000000110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</si>
  <si>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</si>
  <si>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</si>
  <si>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00011623021020000140</t>
  </si>
  <si>
    <t>00011302065130000130</t>
  </si>
  <si>
    <t>Налог на добычу общераспространенных полезных ископаемых</t>
  </si>
  <si>
    <t>00011204015020000120</t>
  </si>
  <si>
    <t>00011301990000000130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</si>
  <si>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</si>
  <si>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00020245293020000150</t>
  </si>
  <si>
    <t>Субсидии бюджетам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</si>
  <si>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Субвенции бюджетам субъектов Российской Федерации на увеличение площади лесовосстановления</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</si>
  <si>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</si>
  <si>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00011202050010000120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</si>
  <si>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</si>
  <si>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Плата за выбросы загрязняющих веществ в атмосферный воздух стационарными объектами</t>
  </si>
  <si>
    <t>00020235176000000150</t>
  </si>
  <si>
    <t>00010903020000000110</t>
  </si>
  <si>
    <t>00021900000040000150</t>
  </si>
  <si>
    <t>00011301190010000130</t>
  </si>
  <si>
    <t>00010907000000000110</t>
  </si>
  <si>
    <t>Возврат остатков субсидий на оказание несвязанной поддержки сельскохозяйственным товаропроизводителям в области растениеводства из бюджетов субъектов Российской Федерации</t>
  </si>
  <si>
    <t>00011105100020000120</t>
  </si>
  <si>
    <t>00020705000100000150</t>
  </si>
  <si>
    <t>00010907053050000110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</si>
  <si>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</si>
  <si>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</si>
  <si>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00010500000000000000</t>
  </si>
  <si>
    <t>00011402028020000410</t>
  </si>
  <si>
    <t>Налог на имущество организаций по имуществу, не входящему в Единую систему газоснабжения</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</si>
  <si>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</si>
  <si>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Доходы от продажи квартир</t>
  </si>
  <si>
    <t>00010606030000000110</t>
  </si>
  <si>
    <t>00010601020040000110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</si>
  <si>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</si>
  <si>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00011502000000000140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</si>
  <si>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</si>
  <si>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Субсидии бюджетам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</si>
  <si>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</si>
  <si>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Единая субвенция бюджетам субъектов Российской Федерации и бюджету г. Байконура</t>
  </si>
  <si>
    <t>00010302260010000110</t>
  </si>
  <si>
    <t>00011630000010000140</t>
  </si>
  <si>
    <t>00020302040020000150</t>
  </si>
  <si>
    <t>Платежи при пользовании недрами</t>
  </si>
  <si>
    <t>Доходы от продажи земельных участков, государственная собственность на которые не разграничена</t>
  </si>
  <si>
    <t>00010501050010000110</t>
  </si>
  <si>
    <t>00011600000000000000</t>
  </si>
  <si>
    <t>00021935137020000150</t>
  </si>
  <si>
    <t>Возврат остатков субвенций на осуществление первичного воинского учета на территориях, где отсутствуют военные комиссариаты из бюджетов субъектов Российской Федерации</t>
  </si>
  <si>
    <t>Межбюджетные трансферты, передаваемые бюджетам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</si>
  <si>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00010502020020000110</t>
  </si>
  <si>
    <t>00010704030010000110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</si>
  <si>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</si>
  <si>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субъектов Российской Федерации</t>
  </si>
  <si>
    <t>00011301020010000130</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</si>
  <si>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</si>
  <si>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00010904052040000110</t>
  </si>
  <si>
    <t>00011623041040000140</t>
  </si>
  <si>
    <t>00010302000010000110</t>
  </si>
  <si>
    <t>00011623000000000140</t>
  </si>
  <si>
    <t>Доходы от оказания платных услуг (работ)</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</si>
  <si>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</si>
  <si>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Денежные взыскания (штрафы) за нарушение законодательства о рекламе</t>
  </si>
  <si>
    <t>Денежные взыскания (штрафы) за нарушение земельного законодательства</t>
  </si>
  <si>
    <t>Отчисления на воспроизводство минерально-сырьевой базы</t>
  </si>
  <si>
    <t>Плата по соглашениям об установлении сервитута, заключенным органами местного самоуправления муниципальных районов,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муниципальных районов</t>
  </si>
  <si>
    <t>Субсидии бюджетам на поддержку региональных проектов в сфере информационных технологий</t>
  </si>
  <si>
    <t>Межбюджетные трансферты, передаваемые бюджетам субъектов Российской Федерации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</si>
  <si>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Денежные взыскания, налагаемые в возмещение ущерба, причиненного в результате незаконного или нецелевого использования бюджетных средств</t>
  </si>
  <si>
    <t>00020225114000000150</t>
  </si>
  <si>
    <t>00021835118020000150</t>
  </si>
  <si>
    <t>Возврат остатков субсидий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субъектов Российской Федерации</t>
  </si>
  <si>
    <t>Доходы бюджетов городских поселений от возврата организациями остатков субсидий прошлых лет</t>
  </si>
  <si>
    <t>00011406010000000430</t>
  </si>
  <si>
    <t>00011301410010000130</t>
  </si>
  <si>
    <t>00020225138020000150</t>
  </si>
  <si>
    <t>00020245390000000150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</si>
  <si>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муниципальных районов</t>
  </si>
  <si>
    <t>Прочие поступления от денежных взысканий (штрафов) и иных сумм в возмещение ущерба</t>
  </si>
  <si>
    <t>00011406310000000430</t>
  </si>
  <si>
    <t>00011402050100000440</t>
  </si>
  <si>
    <t>00010102040010000110</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</si>
  <si>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</si>
  <si>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Земельный налог (по обязательствам, возникшим до 1 января 2006 года), мобилизуемый на территориях городских поселений</t>
  </si>
  <si>
    <t>Налог на прибыль организаций</t>
  </si>
  <si>
    <t>00011201010010000120</t>
  </si>
  <si>
    <t>00011623051050000140</t>
  </si>
  <si>
    <t>00021900000130000150</t>
  </si>
  <si>
    <t>00020225228020000150</t>
  </si>
  <si>
    <t>Возврат остатков субвенций на оплату жилищно-коммунальных услуг отдельным категориям граждан из бюджетов субъектов Российской Федерации</t>
  </si>
  <si>
    <t>Доходы бюджетов субъектов Российской Федерации от возврата автономными учреждениями остатков субсидий прошлых лет</t>
  </si>
  <si>
    <t>00020235380000000150</t>
  </si>
  <si>
    <t>00020215001020000150</t>
  </si>
  <si>
    <t>00011302065100000130</t>
  </si>
  <si>
    <t>00020235118020000150</t>
  </si>
  <si>
    <t>Доходы от продажи земельных участков, государственная собственность на которые разграничена, находящихся в пользовании бюджетных и автономных учреждений</t>
  </si>
  <si>
    <t>Субвенции бюджетам на оплату жилищно-коммунальных услуг отдельным категориям граждан</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</si>
  <si>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сельских поселений</t>
  </si>
  <si>
    <t>00011502020020000140</t>
  </si>
  <si>
    <t>Земельный налог (по обязательствам, возникшим до 1 января 2006 года), мобилизуемый на территориях городских округов</t>
  </si>
  <si>
    <t>Платежи от государственных и муниципальных унитарных предприятий</t>
  </si>
  <si>
    <t>00010807262010000110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</si>
  <si>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t>
  </si>
  <si>
    <t>АДМИНИСТРАТИВНЫЕ ПЛАТЕЖИ И СБОРЫ</t>
  </si>
  <si>
    <t>00010602020020000110</t>
  </si>
  <si>
    <t>Доходы от продажи земельных участков, находящихся в государственной и муниципальной собственности</t>
  </si>
  <si>
    <t>Доходы бюджетов городских округов от возврата организациями остатков субсидий прошлых лет</t>
  </si>
  <si>
    <t>00021925543020000150</t>
  </si>
  <si>
    <t>00020235429000000150</t>
  </si>
  <si>
    <t>Прочие поступления от денежных взысканий (штрафов) и иных сумм в возмещение ущерба, зачисляемые в бюджеты субъектов Российской Федерации</t>
  </si>
  <si>
    <t>Доходы бюджета - Всего</t>
  </si>
  <si>
    <t>00020235120000000150</t>
  </si>
  <si>
    <t>00011633050100000140</t>
  </si>
  <si>
    <t>00020225202000000150</t>
  </si>
  <si>
    <t>Субвенции бюджетам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</si>
  <si>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Предоставление негосударственными организациями грантов для получателей средств бюджетов муниципальных районов</t>
  </si>
  <si>
    <t>Государственная пошлина за выдачу органом исполнительной власти субъекта Российской Федерации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субъектов Российской Федерации</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</si>
  <si>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</si>
  <si>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00020200000000000000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</si>
  <si>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</si>
  <si>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00020705030130000150</t>
  </si>
  <si>
    <t>Акцизы на этиловый спирт из пищевого сырья (за исключением дистиллятов винного, виноградного, плодового, коньячного, кальвадосного, вискового), производимый на территории Российской Федерации</t>
  </si>
  <si>
    <t>00011406025130000430</t>
  </si>
  <si>
    <t>Межбюджетные трансферты, передаваемые бюджетам на оснащение оборудованием региональных сосудистых центров и первичных сосудистых отделений</t>
  </si>
  <si>
    <t>00011107014040000120</t>
  </si>
  <si>
    <t>00010807142010000110</t>
  </si>
  <si>
    <t>00010906010020000110</t>
  </si>
  <si>
    <t>00020225016020000150</t>
  </si>
  <si>
    <t>Доходы, поступающие в порядке возмещения расходов, понесенных в связи с эксплуатацией имущества муниципальных районов</t>
  </si>
  <si>
    <t>Государственная пошлина за выдачу разрешения на выброс вредных (загрязняющих) веществ в атмосферный воздух</t>
  </si>
  <si>
    <t>00020225027000000150</t>
  </si>
  <si>
    <t>00010100000000000000</t>
  </si>
  <si>
    <t>00011705050100000180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</si>
  <si>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</si>
  <si>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00010807260010000110</t>
  </si>
  <si>
    <t>Сбор на нужды образовательных учреждений, взимаемый с юридических лиц</t>
  </si>
  <si>
    <t>Возврат остатков субсидий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 из бюджетов городских округов</t>
  </si>
  <si>
    <t>00020402010020000150</t>
  </si>
  <si>
    <t>00010101014020000110</t>
  </si>
  <si>
    <t>00021925541020000150</t>
  </si>
  <si>
    <t>Регулярные платежи за пользование недрами при пользовании недрами на территории Российской Федерации</t>
  </si>
  <si>
    <t>Налог, взимаемый с налогоплательщиков, выбравших в качестве объекта налогообложения доходы</t>
  </si>
  <si>
    <t>Прочие доходы от оказания платных услуг (работ) получателями средств бюджетов городских поселений</t>
  </si>
  <si>
    <t>00010804000010000110</t>
  </si>
  <si>
    <t>00011402020020000410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</si>
  <si>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</si>
  <si>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00011105020000000120</t>
  </si>
  <si>
    <t>00020225169020000150</t>
  </si>
  <si>
    <t>Единый налог на вмененный доход для отдельных видов деятельности (за налоговые периоды, истекшие до 1 января 2011 года)</t>
  </si>
  <si>
    <t>00011109000000000120</t>
  </si>
  <si>
    <t>00020245159020000150</t>
  </si>
  <si>
    <t>00011105320000000120</t>
  </si>
  <si>
    <t>00010807140010000110</t>
  </si>
  <si>
    <t>Невыясненные поступления</t>
  </si>
  <si>
    <t>Земельный налог с организаций, обладающих земельным участком, расположенным в границах городских округов</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</si>
  <si>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t>
  </si>
  <si>
    <t>00020235260020000150</t>
  </si>
  <si>
    <t>00011201041010000120</t>
  </si>
  <si>
    <t>Субсидии бюджетам субъектов Российской Федерации на поддержку региональных проектов в сфере информационных технологий</t>
  </si>
  <si>
    <t>Дотации бюджетам субъектов Российской Федерации на поддержку мер по обеспечению сбалансированности бюджетов</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</si>
  <si>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</si>
  <si>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00011109045130000120</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</si>
  <si>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</si>
  <si>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Субвенции бюджетам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</si>
  <si>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00011621000000000140</t>
  </si>
  <si>
    <t>00011625020010000140</t>
  </si>
  <si>
    <t>00010101012020000110</t>
  </si>
  <si>
    <t>Поступления от денежных пожертвований, предоставляемых негосударственными организациями получателям средств бюджетов муниципальных районов</t>
  </si>
  <si>
    <t>00020245161000000150</t>
  </si>
  <si>
    <t>Налог, взимаемый с налогоплательщиков, выбравших в качестве объекта налогообложения доходы, уменьшенные на величину расходов</t>
  </si>
  <si>
    <t>Сборы за пользование объектами животного мира и за пользование объектами водных биологических ресурсов</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</si>
  <si>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</si>
  <si>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Возврат остатков субсидий, субвенций и иных межбюджетных трансфертов, имеющих целевое назначение, прошлых лет из бюджетов городских поселений</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</si>
  <si>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</si>
  <si>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</si>
  <si>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</si>
  <si>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Возврат остатков субсидий, субвенций и иных межбюджетных трансфертов, имеющих целевое назначение, прошлых лет из бюджетов городских округов</t>
  </si>
  <si>
    <t>00021960010040000150</t>
  </si>
  <si>
    <t>Прочие доходы от компенсации затрат бюджетов муниципальных районов</t>
  </si>
  <si>
    <t>Возврат остатков субсидий на повышение продуктивности в молочном скотоводстве из бюджетов субъектов Российской Федерации</t>
  </si>
  <si>
    <t>Земельный налог (по обязательствам, возникшим до 1 января 2006 года), мобилизуемый на территориях сельских поселений</t>
  </si>
  <si>
    <t>Субсидии бюджетам на мероприятия федеральной целевой программы "Развитие водохозяйственного комплекса Российской Федерации в 2012 - 2020 годах"</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</si>
  <si>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</si>
  <si>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</si>
  <si>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Прочие денежные взыскания (штрафы) за правонарушения в области дорожного движения</t>
  </si>
  <si>
    <t>00020225467020000150</t>
  </si>
  <si>
    <t>Прочие неналоговые доходы бюджетов городских округов</t>
  </si>
  <si>
    <t>00010903080000000110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</si>
  <si>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</si>
  <si>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</si>
  <si>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</si>
  <si>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00011105035130000120</t>
  </si>
  <si>
    <t>00011651000020000140</t>
  </si>
  <si>
    <t>00010807173010000110</t>
  </si>
  <si>
    <t>Возврат остатков субвенций на 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 из бюджетов субъектов Российской Федерации</t>
  </si>
  <si>
    <t>Межбюджетные трансферты, передаваемые бюджетам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</si>
  <si>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00021900000100000150</t>
  </si>
  <si>
    <t>Поступления от денежных пожертвований, предоставляемых негосударственными организациями получателям средств бюджетов сельских поселений</t>
  </si>
  <si>
    <t>00020245393020000150</t>
  </si>
  <si>
    <t>00010907010000000110</t>
  </si>
  <si>
    <t>Доходы от продажи квартир, находящихся в собственности городских округов</t>
  </si>
  <si>
    <t>00020235900020000150</t>
  </si>
  <si>
    <t>00021825555020000150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</si>
  <si>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</si>
  <si>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Налог на имущество физических лиц</t>
  </si>
  <si>
    <t>Государственная пошлина за выдачу исполнительными органами государственной власти субъектов Российской Федерации документа об утверждении нормативов образования отходов производства и потребления и лимитов на их размещение, а также за переоформление и выдачу дубликата указанного документа</t>
  </si>
  <si>
    <t>Возврат остатков межбюджетных трансфертов прошлых лет на осуществление единовременных выплат медицинским работникам из бюджетов субъектов Российской Федерации</t>
  </si>
  <si>
    <t>Налог, взимаемый в связи с применением патентной системы налогообложения, зачисляемый в бюджеты городских округов</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</si>
  <si>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</si>
  <si>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Субсидии бюджетам на реализацию мероприятий по предупреждению и борьбе с социально значимыми инфекционными заболеваниями</t>
  </si>
  <si>
    <t>00011300000000000000</t>
  </si>
  <si>
    <t>00011402040040000410</t>
  </si>
  <si>
    <t>00021935280020000150</t>
  </si>
  <si>
    <t>00010606040000000110</t>
  </si>
  <si>
    <t>Возврат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субъектов Российской Федерации</t>
  </si>
  <si>
    <t>00021800000000000150</t>
  </si>
  <si>
    <t>00011401050100000410</t>
  </si>
  <si>
    <t>00011402052050000410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</si>
  <si>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t>
  </si>
  <si>
    <t>00010604000020000110</t>
  </si>
  <si>
    <t>00020225021000000150</t>
  </si>
  <si>
    <t>Денежные взыскания (штрафы) за нарушение водного законодательства</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</si>
  <si>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t>
  </si>
  <si>
    <t>Прочие доходы от компенсации затрат бюджетов городских округов</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</si>
  <si>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</si>
  <si>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Межбюджетные трансферты, передаваемые бюджетам на оснащение медицинских организаций передвижными медицинскими комплексами для оказания медицинской помощи жителям населенных пунктов с численностью населения до 100 человек</t>
  </si>
  <si>
    <t>Плата за проведение государственной экспертизы запасов полезных ископаемых, геологической, экономической и экологической информации о предоставляемых в пользование участках недр</t>
  </si>
  <si>
    <t>00011630010010000140</t>
  </si>
  <si>
    <t>00011637000000000140</t>
  </si>
  <si>
    <t>БЕЗВОЗМЕЗДНЫЕ ПОСТУПЛЕНИЯ</t>
  </si>
  <si>
    <t>00011650000010000140</t>
  </si>
  <si>
    <t>Межбюджетные трансферты, передаваемые бюджетам субъектов Российской Федерации на приобретение автотранспорта</t>
  </si>
  <si>
    <t>Прочие поступления от денежных взысканий (штрафов) и иных сумм в возмещение ущерба, зачисляемые в бюджеты городских поселений</t>
  </si>
  <si>
    <t>00010903000000000110</t>
  </si>
  <si>
    <t>Субсидия бюджетам субъектов Российской Федерации на поддержку отрасли культуры</t>
  </si>
  <si>
    <t>00010904010020000110</t>
  </si>
  <si>
    <t>Прочие безвозмездные поступления в бюджеты сельских поселений</t>
  </si>
  <si>
    <t>00020245192000000150</t>
  </si>
  <si>
    <t>Субвенции бюджетам на осуществление отдельных полномочий в области лесных отношений</t>
  </si>
  <si>
    <t>Прочие неналоговые доходы бюджетов субъектов Российской Федерации</t>
  </si>
  <si>
    <t>Платежи, взимаемые государственными органами (организациями) субъектов Российской Федерации за выполнение определенных функций</t>
  </si>
  <si>
    <t>00021960010130000150</t>
  </si>
  <si>
    <t>Межбюджетные трансферты, передаваемые бюджетам на обеспечение деятельности депутатов Государственной Думы и их помощников в избирательных округах</t>
  </si>
  <si>
    <t>00011107000000000120</t>
  </si>
  <si>
    <t>00011201070010000120</t>
  </si>
  <si>
    <t>Субсидии бюджетам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</si>
  <si>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</si>
  <si>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00011105012040000120</t>
  </si>
  <si>
    <t>Денежные взыскания (штрафы) за нарушение бюджетного законодательства (в части бюджетов сельских поселений)</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</si>
  <si>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</si>
  <si>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00011632000050000140</t>
  </si>
  <si>
    <t>00021925527020000150</t>
  </si>
  <si>
    <t>00011105312040000120</t>
  </si>
  <si>
    <t>00020225514000000150</t>
  </si>
  <si>
    <t>00020227567020000150</t>
  </si>
  <si>
    <t>Субсидии бюджетам субъектов Российской Федерации на оснащение объектов спортивной инфраструктуры спортивно-технологическим оборудованием</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</si>
  <si>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t>
  </si>
  <si>
    <t>00020235128020000150</t>
  </si>
  <si>
    <t>Единый налог на вмененный доход для отдельных видов деятельности</t>
  </si>
  <si>
    <t>00020405010050000150</t>
  </si>
  <si>
    <t>00021990000020000150</t>
  </si>
  <si>
    <t>Земельный налог с физических лиц</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</si>
  <si>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</si>
  <si>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ДОХОДЫ ОТ ОКАЗАНИЯ ПЛАТНЫХ УСЛУГ И КОМПЕНСАЦИИ ЗАТРАТ ГОСУДАРСТВА</t>
  </si>
  <si>
    <t>00020225201020000150</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</si>
  <si>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</si>
  <si>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00020235270000000150</t>
  </si>
  <si>
    <t>00020225170000000150</t>
  </si>
  <si>
    <t>00020705020050000150</t>
  </si>
  <si>
    <t>00011630013010000140</t>
  </si>
  <si>
    <t>00010102020010000110</t>
  </si>
  <si>
    <t>00011625070000000140</t>
  </si>
  <si>
    <t>ВОЗВРАТ ОСТАТКОВ СУБСИДИЙ, СУБВЕНЦИЙ И ИНЫХ МЕЖБЮДЖЕТНЫХ ТРАНСФЕРТОВ, ИМЕЮЩИХ ЦЕЛЕВОЕ НАЗНАЧЕНИЕ, ПРОШЛЫХ ЛЕТ</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</si>
  <si>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</si>
  <si>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00010907052040000110</t>
  </si>
  <si>
    <t>00020235220000000150</t>
  </si>
  <si>
    <t>Доходы бюджетов субъектов Российской Федерации от возврата остатков субсидий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 из бюджетов муниципальных образований</t>
  </si>
  <si>
    <t>Доходы, поступающие в порядке возмещения расходов, понесенных в связи с эксплуатацией имущества субъектов Российской Федерации</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</si>
  <si>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</si>
  <si>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00020235137000000150</t>
  </si>
  <si>
    <t>Транспортный налог с организаций</t>
  </si>
  <si>
    <t>00020700000000000000</t>
  </si>
  <si>
    <t>Невыясненные поступления, зачисляемые в бюджеты субъектов Российской Федерации</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</si>
  <si>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поселений</t>
  </si>
  <si>
    <t>Денежные взыскания (штрафы) за нарушение условий договоров (соглашений) о предоставлении субсидий бюджетам муниципальных образований из бюджета субъекта Российской Федерации</t>
  </si>
  <si>
    <t>Налог на имущество организаций по имуществу, входящему в Единую систему газоснабжения</t>
  </si>
  <si>
    <t>00020225519000000150</t>
  </si>
  <si>
    <t>00011618050050000140</t>
  </si>
  <si>
    <t>00010602000020000110</t>
  </si>
  <si>
    <t>00021804000040000150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</si>
  <si>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t>
  </si>
  <si>
    <t>00010606032040000110</t>
  </si>
  <si>
    <t>00011635000000000140</t>
  </si>
  <si>
    <t>00020702030020000150</t>
  </si>
  <si>
    <t>00010807150010000110</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</si>
  <si>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</si>
  <si>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Плата за размещение отходов производства</t>
  </si>
  <si>
    <t>00010904050000000110</t>
  </si>
  <si>
    <t>00011302995050000130</t>
  </si>
  <si>
    <t>00011301031010000130</t>
  </si>
  <si>
    <t>00010504010020000110</t>
  </si>
  <si>
    <t>00010901000000000110</t>
  </si>
  <si>
    <t>00020225534020000150</t>
  </si>
  <si>
    <t>00020235135000000150</t>
  </si>
  <si>
    <t>Субсидии бюджетам на сокращение доли загрязненных сточных вод</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</si>
  <si>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</si>
  <si>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t>
  </si>
  <si>
    <t>Налог на прибыль организаций, зачислявшийся до 1 января 2005 года в местные бюджеты</t>
  </si>
  <si>
    <t>00010302011010000110</t>
  </si>
  <si>
    <t>00010501011010000110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</si>
  <si>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</si>
  <si>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</si>
  <si>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Субсидии бюджетам субъектов Российской Федерации на повышение продуктивности в молочном скотоводстве</t>
  </si>
  <si>
    <t>Проценты, полученные от предоставления бюджетных кредитов внутри страны</t>
  </si>
  <si>
    <t>Налоги на имущество</t>
  </si>
  <si>
    <t>00020225114020000150</t>
  </si>
  <si>
    <t>Межбюджетные трансферты, передаваемые бюджетам на финансовое обеспечение дорожной деятельности</t>
  </si>
  <si>
    <t>Межбюджетные трансферты, передаваемые бюджетам на возмещение части затрат на уплату процентов по инвестиционным кредитам (займам) в агропромышленном комплексе</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</si>
  <si>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</si>
  <si>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00021802030020000150</t>
  </si>
  <si>
    <t>Межбюджетные трансферты, передаваемые бюджетам на реализацию отдельных полномочий в области лекарственного обеспечения</t>
  </si>
  <si>
    <t>Субсидии бюджетам субъектов Российской Федерации на строительство и реконструкцию (модернизацию) объектов питьевого водоснабжения</t>
  </si>
  <si>
    <t>00021871030020000150</t>
  </si>
  <si>
    <t>00020225232020000150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</si>
  <si>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поселений</t>
  </si>
  <si>
    <t>00011105000000000120</t>
  </si>
  <si>
    <t>БЕЗВОЗМЕЗДНЫЕ ПОСТУПЛЕНИЯ ОТ ГОСУДАРСТВЕННЫХ (МУНИЦИПАЛЬНЫХ) ОРГАНИЗАЦИЙ</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</si>
  <si>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</si>
  <si>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00011632000020000140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</si>
  <si>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</si>
  <si>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Возврат остатков субсидий на реализацию мероприятий федеральной целевой программы "Развитие внутреннего и въездного туризма в Российской Федерации            (2011 - 2018 годы)" из бюджетов субъектов Российской Федерации</t>
  </si>
  <si>
    <t>00020702000020000150</t>
  </si>
  <si>
    <t>00020235240020000150</t>
  </si>
  <si>
    <t>Доходы от реализации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</si>
  <si>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00011402043040000440</t>
  </si>
  <si>
    <t>00020225567020000150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</si>
  <si>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</si>
  <si>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00010700000000000000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</si>
  <si>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</si>
  <si>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Денежные взыскания (штрафы) за нарушение правил перевозки крупногабаритных и тяжеловесных грузов по автомобильным дорогам общего пользования регионального или межмуниципального значения</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</si>
  <si>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</si>
  <si>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00021800000050000150</t>
  </si>
  <si>
    <t>00021900000000000000</t>
  </si>
  <si>
    <t>Сбор за пользование объектами животного мира</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</si>
  <si>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</si>
  <si>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Доходы от сдачи в аренду имущества, составляющего казну городских поселений (за исключением земельных участков)</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</si>
  <si>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</si>
  <si>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00010601030100000110</t>
  </si>
  <si>
    <t>00020235120020000150</t>
  </si>
  <si>
    <t>00011105022020000120</t>
  </si>
  <si>
    <t>Денежные взыскания (штрафы) за нарушение водного законодательства, установленное на водных объектах, находящихся в собственности городских округов</t>
  </si>
  <si>
    <t>00011105074040000120</t>
  </si>
  <si>
    <t>Доходы бюджетов городских поселений от возврата бюджетными учреждениями остатков субсидий прошлых лет</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</si>
  <si>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субъектов Российской Федерации</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</si>
  <si>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</si>
  <si>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00021935380020000150</t>
  </si>
  <si>
    <t>00021925462020000150</t>
  </si>
  <si>
    <t>00011402053050000440</t>
  </si>
  <si>
    <t>00010701000010000110</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</si>
  <si>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</si>
  <si>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Возврат остатков субвенций на осуществление отдельных полномочий в области лесных отношений из бюджетов субъектов Российской Федерации</t>
  </si>
  <si>
    <t>00021945612020000150</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</si>
  <si>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 из бюджетов субъектов Российской Федерации</t>
  </si>
  <si>
    <t>00011625074050000140</t>
  </si>
  <si>
    <t>00011502050130000140</t>
  </si>
  <si>
    <t>Государственная пошлина по делам, рассматриваемым в судах общей юрисдикции, мировыми судьями</t>
  </si>
  <si>
    <t>Проценты, полученные от предоставления бюджетных кредитов внутри страны за счет средств бюджетов городских округов</t>
  </si>
  <si>
    <t>00020235573020000150</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</si>
  <si>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</si>
  <si>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</si>
  <si>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Земельный налог с физических лиц, обладающих земельным участком, расположенным в границах сельских поселений</t>
  </si>
  <si>
    <t>Платежи за добычу подземных вод</t>
  </si>
  <si>
    <t>00020245198020000150</t>
  </si>
  <si>
    <t>Межбюджетные трансферты, передаваемые бюджетам субъектов Российской Федерации на переобучение, повышение квалификации работников предприятий в целях поддержки занятости и повышения эффективности рынка труда</t>
  </si>
  <si>
    <t>Субвенции бюджетам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</si>
  <si>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00010302250010000110</t>
  </si>
  <si>
    <t>Суммы по искам о возмещении вреда, причиненного окружающей среде</t>
  </si>
  <si>
    <t>00011107010000000120</t>
  </si>
  <si>
    <t>Межбюджетные трансферты, передаваемые бюджетам на обеспечение членов Совета Федерации и их помощников в субъектах Российской Федерации</t>
  </si>
  <si>
    <t>00011301060010000130</t>
  </si>
  <si>
    <t>00011633000000000140</t>
  </si>
  <si>
    <t>Налог на имущество предприятий</t>
  </si>
  <si>
    <t>Субсидии бюджетам субъектов Российской Федерации на мероприятия федеральной целевой программы "Развитие водохозяйственного комплекса Российской Федерации в 2012 - 2020 годах"</t>
  </si>
  <si>
    <t>00011301995130000130</t>
  </si>
  <si>
    <t>Субвенции бюджетам на улучшение экологического состояния гидрографической сети</t>
  </si>
  <si>
    <t>00010502010020000110</t>
  </si>
  <si>
    <t>ДОХОДЫ ОТ ПРОДАЖИ МАТЕРИАЛЬНЫХ И НЕМАТЕРИАЛЬНЫХ АКТИВОВ</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</si>
  <si>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</si>
  <si>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00011402022020000440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</si>
  <si>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поселений)</t>
  </si>
  <si>
    <t>00020245161020000150</t>
  </si>
  <si>
    <t>Субсидии бюджетам на реализацию мероприятий в сфере реабилитации и абилитации инвалидов</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</si>
  <si>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</si>
  <si>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</si>
  <si>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Субсидия бюджетам на поддержку отрасли культуры</t>
  </si>
  <si>
    <t>00011705000000000180</t>
  </si>
  <si>
    <t>00020245196020000150</t>
  </si>
  <si>
    <t>Прочие местные налоги и сборы, мобилизуемые на территориях городских округов</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</si>
  <si>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</si>
  <si>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00011402050130000410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</si>
  <si>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</si>
  <si>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00011103000000000120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</si>
  <si>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</si>
  <si>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00021935900020000150</t>
  </si>
  <si>
    <t>Доходы от возмещения ущерба при возникновении страховых случаев</t>
  </si>
  <si>
    <t>00011301400010000130</t>
  </si>
  <si>
    <t>Безвозмездные поступления от государственных (муниципальных) организаций в бюджеты субъектов Российской Федерации</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</si>
  <si>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</si>
  <si>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Межбюджетные трансферты, передаваемые бюджетам субъектов Российской Федерации, за счет средств резервного фонда Президента Российской Федерации</t>
  </si>
  <si>
    <t>00011402020020000440</t>
  </si>
  <si>
    <t>00020235280000000150</t>
  </si>
  <si>
    <t>00020400000000000000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</si>
  <si>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</si>
  <si>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00020225086020000150</t>
  </si>
  <si>
    <t>00020705030050000150</t>
  </si>
  <si>
    <t>00020225511020000150</t>
  </si>
  <si>
    <t>00011406300000000430</t>
  </si>
  <si>
    <t>00011406025050000430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</si>
  <si>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</si>
  <si>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</si>
  <si>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00011603010010000140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</si>
  <si>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</si>
  <si>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Субсидии бюджетам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</si>
  <si>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00011204010000000120</t>
  </si>
  <si>
    <t>00011201000010000120</t>
  </si>
  <si>
    <t>00010300000000000000</t>
  </si>
  <si>
    <t>Налог с имущества, переходящего в порядке наследования или дарения</t>
  </si>
  <si>
    <t>Доходы от реализации недвижимого имущества бюджетных, автономных учреждений, находящегося в собственности субъекта Российской Федерации, в части реализации основных средств</t>
  </si>
  <si>
    <t>00020225187000000150</t>
  </si>
  <si>
    <t>Налог на прибыль организаций, зачисляемый в бюджеты бюджетной системы Российской Федерации по соответствующим ставкам</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</si>
  <si>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</si>
  <si>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Возврат остатков субсидий на поддержку экономически значимых региональных программ по развитию мясного скотоводства из бюджетов субъектов Российской Федерации</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</si>
  <si>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основных средств по указанному имуществу</t>
  </si>
  <si>
    <t>Субсидии бюджетам на реализацию программ формирования современной городской среды</t>
  </si>
  <si>
    <t>00011649000000000140</t>
  </si>
  <si>
    <t>00010601000000000110</t>
  </si>
  <si>
    <t>00010604011020000110</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</si>
  <si>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материальных запасов по указанному имуществу</t>
  </si>
  <si>
    <t>Невыясненные поступления, зачисляемые в бюджеты городских округов</t>
  </si>
  <si>
    <t>Денежные взыскания (штрафы) за нарушение водного законодательства, установленное на водных объектах, находящихся в федеральной собственности, налагаемые исполнительными органами государственной власти субъектов Российской Федерации</t>
  </si>
  <si>
    <t>00020215002000000150</t>
  </si>
  <si>
    <t>00020215002020000150</t>
  </si>
  <si>
    <t>00020225028000000150</t>
  </si>
  <si>
    <t>00020225028020000150</t>
  </si>
  <si>
    <t>00020225198020000150</t>
  </si>
  <si>
    <t>00020225382020000150</t>
  </si>
  <si>
    <t>00020225516000000150</t>
  </si>
  <si>
    <t>00020225516020000150</t>
  </si>
  <si>
    <t>00020225544020000150</t>
  </si>
  <si>
    <t>00020235129000000150</t>
  </si>
  <si>
    <t>00020235290000000150</t>
  </si>
  <si>
    <t>00020245141000000150</t>
  </si>
  <si>
    <t>00020245142000000150</t>
  </si>
  <si>
    <t>00020249000000000150</t>
  </si>
  <si>
    <t>00020249000020000150</t>
  </si>
  <si>
    <t>00020249001020000150</t>
  </si>
  <si>
    <t>00020305000050000150</t>
  </si>
  <si>
    <t>00020305099050000150</t>
  </si>
  <si>
    <t>00020405020050000150</t>
  </si>
  <si>
    <t>00020704000040000150</t>
  </si>
  <si>
    <t>00020704020040000150</t>
  </si>
  <si>
    <t>00021805000050000150</t>
  </si>
  <si>
    <t>00021805010050000150</t>
  </si>
  <si>
    <t>00021825560020000150</t>
  </si>
  <si>
    <t>00021925110020000150</t>
  </si>
  <si>
    <t>00021925560020000150</t>
  </si>
  <si>
    <t>00021935270020000150</t>
  </si>
  <si>
    <t>Код классификации</t>
  </si>
  <si>
    <t>Наименование показателя</t>
  </si>
  <si>
    <t>Областной бюджет</t>
  </si>
  <si>
    <t>Утверждено на 2019 год, тыс.руб.</t>
  </si>
  <si>
    <t>Исполнено на 1 июля 2019 года, тыс.руб.</t>
  </si>
  <si>
    <t xml:space="preserve">Процент исполнения </t>
  </si>
  <si>
    <t>Исполнено на 1 июля 2018 года, тыс.руб.</t>
  </si>
  <si>
    <t xml:space="preserve">Уровень изменений по сравне-нию с соответст-вующим периодом 2018 года, % </t>
  </si>
  <si>
    <t xml:space="preserve">Уровень изменений по сравне-нию с соответст-вующим периодом 2018 года,% </t>
  </si>
  <si>
    <t>Исполнено за июнь 2019 года, тыс.руб.</t>
  </si>
  <si>
    <t>Отчет об исполнении  консолидированного и областного бюджетов Ивановской области по состоянию на 1 июля 2019 года</t>
  </si>
  <si>
    <t>00020249001000000150</t>
  </si>
  <si>
    <t>0100</t>
  </si>
  <si>
    <t>ОБЩЕГОСУДАРСТВЕННЫЕ ВОПРОСЫ</t>
  </si>
  <si>
    <t>0102</t>
  </si>
  <si>
    <t>Функционирование высшего должностного лица субъекта Российской Федерации и муниципального образования</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</si>
  <si>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</si>
  <si>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</si>
  <si>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0104</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</si>
  <si>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</si>
  <si>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0105</t>
  </si>
  <si>
    <t>Судебная система</t>
  </si>
  <si>
    <t>0106</t>
  </si>
  <si>
    <t>Обеспечение деятельности финансовых, налоговых и таможенных органов и органов финансового (финансово-бюджетного) надзора</t>
  </si>
  <si>
    <t>0107</t>
  </si>
  <si>
    <t>Обеспечение проведения выборов и референдумов</t>
  </si>
  <si>
    <t>0111</t>
  </si>
  <si>
    <t>Резервные фонды</t>
  </si>
  <si>
    <t>0112</t>
  </si>
  <si>
    <t>Прикладные научные исследования в области общегосударственных вопросов</t>
  </si>
  <si>
    <t>0113</t>
  </si>
  <si>
    <t>Другие общегосударственные вопросы</t>
  </si>
  <si>
    <t>0200</t>
  </si>
  <si>
    <t>НАЦИОНАЛЬНАЯ ОБОРОНА</t>
  </si>
  <si>
    <t>0203</t>
  </si>
  <si>
    <t>Мобилизационная и вневойсковая подготовка</t>
  </si>
  <si>
    <t>0300</t>
  </si>
  <si>
    <t>НАЦИОНАЛЬНАЯ БЕЗОПАСНОСТЬ И ПРАВООХРАНИТЕЛЬНАЯ ДЕЯТЕЛЬНОСТЬ</t>
  </si>
  <si>
    <t>0304</t>
  </si>
  <si>
    <t>Органы юстиции</t>
  </si>
  <si>
    <t>0309</t>
  </si>
  <si>
    <t>Защита населения и территории от чрезвычайных ситуаций природного и техногенного характера, гражданская оборона</t>
  </si>
  <si>
    <t>0310</t>
  </si>
  <si>
    <t>Обеспечение пожарной безопасности</t>
  </si>
  <si>
    <t>0314</t>
  </si>
  <si>
    <t>Другие вопросы в области национальной безопасности и правоохранительной деятельности</t>
  </si>
  <si>
    <t>0400</t>
  </si>
  <si>
    <t>НАЦИОНАЛЬНАЯ ЭКОНОМИКА</t>
  </si>
  <si>
    <t>0401</t>
  </si>
  <si>
    <t>Общеэкономические вопросы</t>
  </si>
  <si>
    <t>0405</t>
  </si>
  <si>
    <t>Сельское хозяйство и рыболовство</t>
  </si>
  <si>
    <t>0406</t>
  </si>
  <si>
    <t>Водное хозяйство</t>
  </si>
  <si>
    <t>0407</t>
  </si>
  <si>
    <t>Лесное хозяйство</t>
  </si>
  <si>
    <t>0408</t>
  </si>
  <si>
    <t>Транспорт</t>
  </si>
  <si>
    <t>0409</t>
  </si>
  <si>
    <t>Дорожное хозяйство (дорожные фонды)</t>
  </si>
  <si>
    <t>0410</t>
  </si>
  <si>
    <t>Связь и информатика</t>
  </si>
  <si>
    <t>0412</t>
  </si>
  <si>
    <t>Другие вопросы в области национальной экономики</t>
  </si>
  <si>
    <t>0500</t>
  </si>
  <si>
    <t>ЖИЛИЩНО-КОММУНАЛЬНОЕ ХОЗЯЙСТВО</t>
  </si>
  <si>
    <t>0501</t>
  </si>
  <si>
    <t>Жилищное хозяйство</t>
  </si>
  <si>
    <t>0502</t>
  </si>
  <si>
    <t>Коммунальное хозяйство</t>
  </si>
  <si>
    <t>0503</t>
  </si>
  <si>
    <t>Благоустройство</t>
  </si>
  <si>
    <t>0505</t>
  </si>
  <si>
    <t>Другие вопросы в области жилищно-коммунального хозяйства</t>
  </si>
  <si>
    <t>0600</t>
  </si>
  <si>
    <t>ОХРАНА ОКРУЖАЮЩЕЙ СРЕДЫ</t>
  </si>
  <si>
    <t>0602</t>
  </si>
  <si>
    <t>Сбор, удаление отходов и очистка сточных вод</t>
  </si>
  <si>
    <t>0603</t>
  </si>
  <si>
    <t>Охрана объектов растительного и животного мира и среды их обитания</t>
  </si>
  <si>
    <t>0605</t>
  </si>
  <si>
    <t>Другие вопросы в области охраны окружающей среды</t>
  </si>
  <si>
    <t>0700</t>
  </si>
  <si>
    <t>ОБРАЗОВАНИЕ</t>
  </si>
  <si>
    <t>0701</t>
  </si>
  <si>
    <t>Дошкольное образование</t>
  </si>
  <si>
    <t>0702</t>
  </si>
  <si>
    <t>Общее образование</t>
  </si>
  <si>
    <t>0703</t>
  </si>
  <si>
    <t>Дополнительное образование детей</t>
  </si>
  <si>
    <t>0704</t>
  </si>
  <si>
    <t>Среднее профессиональное образование</t>
  </si>
  <si>
    <t>0705</t>
  </si>
  <si>
    <t>Профессиональная подготовка, переподготовка и повышение квалификации</t>
  </si>
  <si>
    <t>0707</t>
  </si>
  <si>
    <t>Молодежная политика и оздоровление детей12</t>
  </si>
  <si>
    <t>0709</t>
  </si>
  <si>
    <t>Другие вопросы в области образования</t>
  </si>
  <si>
    <t>0800</t>
  </si>
  <si>
    <t>КУЛЬТУРА, КИНЕМАТОГРАФИЯ</t>
  </si>
  <si>
    <t>0801</t>
  </si>
  <si>
    <t>Культура</t>
  </si>
  <si>
    <t>0802</t>
  </si>
  <si>
    <t>Кинематография</t>
  </si>
  <si>
    <t>0804</t>
  </si>
  <si>
    <t>Другие вопросы в области культуры, кинематографии</t>
  </si>
  <si>
    <t>0900</t>
  </si>
  <si>
    <t>ЗДРАВООХРАНЕНИЕ</t>
  </si>
  <si>
    <t>0901</t>
  </si>
  <si>
    <t>Стационарная медицинская помощь</t>
  </si>
  <si>
    <t>0902</t>
  </si>
  <si>
    <t>Амбулаторная помощь</t>
  </si>
  <si>
    <t>0903</t>
  </si>
  <si>
    <t>Медицинская помощь в дневных стационарах всех типов</t>
  </si>
  <si>
    <t>0904</t>
  </si>
  <si>
    <t>Скорая медицинская помощь</t>
  </si>
  <si>
    <t>0906</t>
  </si>
  <si>
    <t>Заготовка, переработка, хранение и обеспечение безопасности донорской крови и ее компонентов</t>
  </si>
  <si>
    <t>0909</t>
  </si>
  <si>
    <t>Другие вопросы в области здравоохранения</t>
  </si>
  <si>
    <t>1000</t>
  </si>
  <si>
    <t>СОЦИАЛЬНАЯ ПОЛИТИКА</t>
  </si>
  <si>
    <t>1001</t>
  </si>
  <si>
    <t>Пенсионное обеспечение</t>
  </si>
  <si>
    <t>1002</t>
  </si>
  <si>
    <t>Социальное обслуживание населения</t>
  </si>
  <si>
    <t>1003</t>
  </si>
  <si>
    <t>Социальное обеспечение населения</t>
  </si>
  <si>
    <t>1004</t>
  </si>
  <si>
    <t>Охрана семьи и детства</t>
  </si>
  <si>
    <t>1006</t>
  </si>
  <si>
    <t>Другие вопросы в области социальной политики</t>
  </si>
  <si>
    <t>1100</t>
  </si>
  <si>
    <t>ФИЗИЧЕСКАЯ КУЛЬТУРА И СПОРТ</t>
  </si>
  <si>
    <t>1101</t>
  </si>
  <si>
    <t>Физическая культура</t>
  </si>
  <si>
    <t>1102</t>
  </si>
  <si>
    <t>Массовый спорт</t>
  </si>
  <si>
    <t>1103</t>
  </si>
  <si>
    <t>Спорт высших достижений</t>
  </si>
  <si>
    <t>1105</t>
  </si>
  <si>
    <t>Другие вопросы в области физической культуры и спорта</t>
  </si>
  <si>
    <t>1200</t>
  </si>
  <si>
    <t>СРЕДСТВА МАССОВОЙ ИНФОРМАЦИИ</t>
  </si>
  <si>
    <t>1201</t>
  </si>
  <si>
    <t>Телевидение и радиовещание</t>
  </si>
  <si>
    <t>1202</t>
  </si>
  <si>
    <t>Периодическая печать и издательства</t>
  </si>
  <si>
    <t>1204</t>
  </si>
  <si>
    <t>Другие вопросы в области средств массовой информации</t>
  </si>
  <si>
    <t>1300</t>
  </si>
  <si>
    <t>ОБСЛУЖИВАНИЕ ГОСУДАРСТВЕННОГО И МУНИЦИПАЛЬНОГО ДОЛГА</t>
  </si>
  <si>
    <t>1301</t>
  </si>
  <si>
    <t>Обслуживание государственного внутреннего и муниципального долга</t>
  </si>
  <si>
    <t>1400</t>
  </si>
  <si>
    <t>МЕЖБЮДЖЕТНЫЕ ТРАНСФЕРТЫ ОБЩЕГО ХАРАКТЕРА БЮДЖЕТАМ БЮДЖЕТНОЙ СИСТЕМЫ РОССИЙСКОЙ ФЕДЕРАЦИИ</t>
  </si>
  <si>
    <t>1401</t>
  </si>
  <si>
    <t>Дотации на выравнивание бюджетной обеспеченности субъектов Российской Федерации и муниципальных образований</t>
  </si>
  <si>
    <t>1402</t>
  </si>
  <si>
    <t>Иные дотации</t>
  </si>
  <si>
    <t>1403</t>
  </si>
  <si>
    <t>Прочие межбюджетные трансферты общего характера</t>
  </si>
  <si>
    <t>9600</t>
  </si>
  <si>
    <t>Расходы - всего</t>
  </si>
  <si>
    <t>7900</t>
  </si>
  <si>
    <t>Результат исполнения бюджета (дефицит / профицит)</t>
  </si>
  <si>
    <t>Заработная плата с начислениями</t>
  </si>
  <si>
    <t>Удельный вес заработной платы с начислениями в общей сумме расходов</t>
  </si>
  <si>
    <t xml:space="preserve"> Справочно:  </t>
  </si>
  <si>
    <t xml:space="preserve"> </t>
  </si>
  <si>
    <t xml:space="preserve">  предельно допустимый уровень дефицита</t>
  </si>
  <si>
    <t>Государственный внутренний долг субъекта Российской Федерации</t>
  </si>
  <si>
    <t>Объем государственного долга Ивановской области составил 12635299,00 тыс. руб. и не превысил предельное значение, установленное Законом об областном бюджете в сумме   19000000,00  тыс. руб.</t>
  </si>
  <si>
    <t>Государственные программы</t>
  </si>
  <si>
    <t xml:space="preserve">Удельный вес расходов областного бюджета, формируемых  в рамках государственных программ, в общем объеме расходов бюджета </t>
  </si>
  <si>
    <t>Просроченная кредиторская задолженность</t>
  </si>
  <si>
    <t>50000090000000000000000</t>
  </si>
  <si>
    <t>ИТОГО</t>
  </si>
  <si>
    <t>52000001000000000000000</t>
  </si>
  <si>
    <t>ИСТОЧНИКИ ВНУТРЕННЕГО ФИНАНСИРОВАНИЯ ДЕФИЦИТОВ БЮДЖЕТОВ</t>
  </si>
  <si>
    <t>52000001020000000000000</t>
  </si>
  <si>
    <t>Кредиты кредитных организаций в валюте Российской Федерации</t>
  </si>
  <si>
    <t>52000001020000000000700</t>
  </si>
  <si>
    <t>Получение кредитов от кредитных организаций в валюте Российской Федерации</t>
  </si>
  <si>
    <t>52000001020000000000800</t>
  </si>
  <si>
    <t>Погашение кредитов, предоставленных кредитными организациями в валюте Российской Федерации</t>
  </si>
  <si>
    <t>52000001020000020000710</t>
  </si>
  <si>
    <t>Получение кредитов от кредитных организаций бюджетами субъектов Российской Федерации в валюте Российской Федерации</t>
  </si>
  <si>
    <t>52000001020000020000810</t>
  </si>
  <si>
    <t>Погашение бюджетами субъектов Российской Федерации кредитов от кредитных организаций в валюте Российской Федерации</t>
  </si>
  <si>
    <t>52000001020000040000710</t>
  </si>
  <si>
    <t>Получение кредитов от кредитных организаций бюджетами городских округов в валюте Российской Федерации</t>
  </si>
  <si>
    <t>52000001020000040000810</t>
  </si>
  <si>
    <t>Погашение бюджетами городских округов кредитов от кредитных организаций в валюте Российской Федерации</t>
  </si>
  <si>
    <t>52000001020000050000710</t>
  </si>
  <si>
    <t>Получение кредитов от кредитных организаций бюджетами муниципальных районов в валюте Российской Федерации</t>
  </si>
  <si>
    <t>52000001020000050000810</t>
  </si>
  <si>
    <t>Погашение бюджетами муниципальных районов кредитов от кредитных организаций в валюте Российской Федерации</t>
  </si>
  <si>
    <t>52000001020000100000710</t>
  </si>
  <si>
    <t>Получение кредитов от кредитных организаций бюджетами сельских поселений в валюте Российской Федерации</t>
  </si>
  <si>
    <t>52000001020000100000810</t>
  </si>
  <si>
    <t>Погашение бюджетами сельских поселений кредитов от кредитных организаций в валюте Российской Федерации</t>
  </si>
  <si>
    <t>52000001020000130000710</t>
  </si>
  <si>
    <t>Получение кредитов от кредитных организаций бюджетами городских поселений в валюте Российской Федерации</t>
  </si>
  <si>
    <t>52000001020000130000810</t>
  </si>
  <si>
    <t>Погашение бюджетами городских поселений кредитов от кредитных организаций в валюте Российской Федерации</t>
  </si>
  <si>
    <t>52000001030000000000000</t>
  </si>
  <si>
    <t>Бюджетные кредиты от других бюджетов бюджетной системы Российской Федерации</t>
  </si>
  <si>
    <t>52000001030100000000000</t>
  </si>
  <si>
    <t>Бюджетные кредиты от других бюджетов бюджетной системы Российской Федерации в валюте Российской Федерации</t>
  </si>
  <si>
    <t>52000001030100000000700</t>
  </si>
  <si>
    <t>Получение бюджетных кредитов от других бюджетов бюджетной системы Российской Федерации в валюте Российской Федерации</t>
  </si>
  <si>
    <t>52000001030100000000800</t>
  </si>
  <si>
    <t>Погашение бюджетных кредитов, полученных от других бюджетов бюджетной системы Российской Федерации в валюте Российской Федерации</t>
  </si>
  <si>
    <t>52000001030100020000710</t>
  </si>
  <si>
    <t>Получение кредитов от других бюджетов бюджетной системы Российской Федерации бюджетами субъектов Российской Федерации в валюте Российской Федерации</t>
  </si>
  <si>
    <t>52000001030100020000810</t>
  </si>
  <si>
    <t>Погашение бюджетами субъектов Российской Федерации кредитов от других бюджетов бюджетной системы Российской Федерации в валюте Российской Федерации</t>
  </si>
  <si>
    <t>52000001030100040000710</t>
  </si>
  <si>
    <t>Получение кредитов от других бюджетов бюджетной системы Российской Федерации бюджетами городских округов в валюте Российской Федерации</t>
  </si>
  <si>
    <t>52000001030100040000810</t>
  </si>
  <si>
    <t>Погашение бюджетами городских округов кредитов от других бюджетов бюджетной системы Российской Федерации в валюте Российской Федерации</t>
  </si>
  <si>
    <t>52000001030100050000710</t>
  </si>
  <si>
    <t>Получение кредитов от других бюджетов бюджетной системы Российской Федерации бюджетами муниципальных районов в валюте Российской Федерации</t>
  </si>
  <si>
    <t>52000001030100050000810</t>
  </si>
  <si>
    <t>Погашение бюджетами муниципальных районов кредитов от других бюджетов бюджетной системы Российской Федерации в валюте Российской Федерации</t>
  </si>
  <si>
    <t>52000001030100100000710</t>
  </si>
  <si>
    <t>Получение кредитов от других бюджетов бюджетной системы Российской Федерации бюджетами сельских поселений в валюте Российской Федерации</t>
  </si>
  <si>
    <t>52000001030100100000810</t>
  </si>
  <si>
    <t>Погашение бюджетами сельских поселений кредитов от других бюджетов бюджетной системы Российской Федерации в валюте Российской Федерации</t>
  </si>
  <si>
    <t>52000001060000000000000</t>
  </si>
  <si>
    <t>Иные источники внутреннего финансирования дефицитов бюджетов</t>
  </si>
  <si>
    <t>52000001060400000000000</t>
  </si>
  <si>
    <t>Исполнение государственных и муниципальных гарантий</t>
  </si>
  <si>
    <t>52000001060401000000000</t>
  </si>
  <si>
    <t>Исполнение государственных и муниципальных гарантий в валюте Российской Федерации</t>
  </si>
  <si>
    <t>52000001060401000000800</t>
  </si>
  <si>
    <t>Исполнение государственных и муниципальных гарантий в валюте Российской Федерации в случае,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t>
  </si>
  <si>
    <t>52000001060401020000810</t>
  </si>
  <si>
    <t>Исполнение государственных гарантий субъектов Российской Федерации в валюте Российской Федерации в случае, если исполнение гарантом государственных гарантий субъекта Российской Федерации ведет к возникновению права регрессного требования гаранта к принципалу либо обусловлено уступкой гаранту прав требования бенефициара к принципалу</t>
  </si>
  <si>
    <t>52000001060500000000000</t>
  </si>
  <si>
    <t>Бюджетные кредиты, предоставленные внутри страны в валюте Российской Федерации</t>
  </si>
  <si>
    <t>52000001060500000000500</t>
  </si>
  <si>
    <t>Предоставление бюджетных кредитов внутри страны в валюте Российской Федерации</t>
  </si>
  <si>
    <t>52000001060500000000600</t>
  </si>
  <si>
    <t>Возврат бюджетных кредитов, предоставленных внутри страны в валюте Российской Федерации</t>
  </si>
  <si>
    <t>52000001060501000000600</t>
  </si>
  <si>
    <t>Возврат бюджетных кредитов, предоставленных юридическим лицам в валюте Российской Федерации</t>
  </si>
  <si>
    <t>52000001060501020000640</t>
  </si>
  <si>
    <t>Возврат бюджетных кредитов, предоставленных юридическим лицам из бюджетов субъектов Российской Федерации в валюте Российской Федерации</t>
  </si>
  <si>
    <t>52000001060502000000500</t>
  </si>
  <si>
    <t>Предоставление бюджетных кредитов другим бюджетам бюджетной системы Российской Федерации в валюте Российской Федерации</t>
  </si>
  <si>
    <t>52000001060502000000600</t>
  </si>
  <si>
    <t>Возврат бюджетных кредитов, предоставленных другим бюджетам бюджетной системы Российской Федерации в валюте Российской Федерации</t>
  </si>
  <si>
    <t>52000001060502020000540</t>
  </si>
  <si>
    <t>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t>
  </si>
  <si>
    <t>52000001060502020000640</t>
  </si>
  <si>
    <t>Возврат бюджетных кредитов, предоставленных другим бюджетам бюджетной системы Российской Федерации из бюджетов субъектов Российской Федерации в валюте Российской Федерации</t>
  </si>
  <si>
    <t>52000001060502050000540</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</si>
  <si>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</si>
  <si>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52000001060502050000640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</si>
  <si>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</si>
  <si>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52000001061000000000000</t>
  </si>
  <si>
    <t>Операции по управлению остатками средств на единых счетах бюджетов</t>
  </si>
  <si>
    <t>52000001061002000000500</t>
  </si>
  <si>
    <t>Увеличение финансовых активов в государственной (муниципальной) собственности за счет средств организаций,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t>
  </si>
  <si>
    <t>52000001061002020000550</t>
  </si>
  <si>
    <t>Увеличение финансовых активов в собственности субъектов Российской Федерации за счет средств организаций, учредителями которых являются субъекты Российской Федерации и лицевые счета которым открыты в территориальных органах Федерального казначейства или в финансовых органах субъектов Российской Федерации в соответствии с законодательством Российской Федерации</t>
  </si>
  <si>
    <t>52000001061002040000550</t>
  </si>
  <si>
    <t>Увеличение финансовых активов в собственности городских округов за счет средств организаций, учредителями которых являются городские округа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t>
  </si>
  <si>
    <t>70000001000000000000000</t>
  </si>
  <si>
    <t>Изменение остатков средств</t>
  </si>
  <si>
    <t>70000001050000000000000</t>
  </si>
  <si>
    <t>Изменение остатков средств на счетах по учету средств бюджетов</t>
  </si>
  <si>
    <t>71000001050000000000500</t>
  </si>
  <si>
    <t>Увеличение остатков средств бюджетов</t>
  </si>
  <si>
    <t>71000001050200000000500</t>
  </si>
  <si>
    <t>Увеличение прочих остатков средств бюджетов</t>
  </si>
  <si>
    <t>71000001050201000000510</t>
  </si>
  <si>
    <t>Увеличение прочих остатков денежных средств бюджетов</t>
  </si>
  <si>
    <t>71000001050201020000510</t>
  </si>
  <si>
    <t>Увеличение прочих остатков денежных средств бюджетов субъектов Российской Федерации</t>
  </si>
  <si>
    <t>71000001050201040000510</t>
  </si>
  <si>
    <t>Увеличение прочих остатков денежных средств бюджетов городских округов</t>
  </si>
  <si>
    <t>71000001050201050000510</t>
  </si>
  <si>
    <t>Увеличение прочих остатков денежных средств бюджетов муниципальных районов</t>
  </si>
  <si>
    <t>71000001050201100000510</t>
  </si>
  <si>
    <t>Увеличение прочих остатков денежных средств бюджетов сельских поселений</t>
  </si>
  <si>
    <t>71000001050201130000510</t>
  </si>
  <si>
    <t>Увеличение прочих остатков денежных средств бюджетов городских поселений</t>
  </si>
  <si>
    <t>72000001050000000000600</t>
  </si>
  <si>
    <t>Уменьшение остатков средств бюджетов</t>
  </si>
  <si>
    <t>72000001050200000000600</t>
  </si>
  <si>
    <t>Уменьшение прочих остатков средств бюджетов</t>
  </si>
  <si>
    <t>72000001050201000000610</t>
  </si>
  <si>
    <t>Уменьшение прочих остатков денежных средств бюджетов</t>
  </si>
  <si>
    <t>72000001050201020000610</t>
  </si>
  <si>
    <t>Уменьшение прочих остатков денежных средств бюджетов субъектов Российской Федерации</t>
  </si>
  <si>
    <t>72000001050201040000610</t>
  </si>
  <si>
    <t>Уменьшение прочих остатков денежных средств бюджетов городских округов</t>
  </si>
  <si>
    <t>72000001050201050000610</t>
  </si>
  <si>
    <t>Уменьшение прочих остатков денежных средств бюджетов муниципальных районов</t>
  </si>
  <si>
    <t>72000001050201100000610</t>
  </si>
  <si>
    <t>Уменьшение прочих остатков денежных средств бюджетов сельских поселений</t>
  </si>
  <si>
    <t>72000001050201130000610</t>
  </si>
  <si>
    <t>Уменьшение прочих остатков денежных средств бюджетов городских поселений</t>
  </si>
  <si>
    <t/>
  </si>
  <si>
    <t>свыше 200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</si>
</sst>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quot;р.&quot;_-;\-* #,##0.00&quot;р.&quot;_-;_-* &quot;-&quot;??&quot;р.&quot;_-;_-@_-"/>
  </numFmts>
  <fonts count="25" x14ac:knownFonts="1">
    <font>
      <sz val="10"/>
      <color theme="1"/>
      <name val="Arial"/>
    </font>
    <font>
      <sz val="11"/>
      <color theme="1"/>
      <name val="Calibri"/>
      <family val="2"/>
      <charset val="204"/>
      <scheme val="minor"/>
    </font>
    <font>
      <sz val="11"/>
      <color theme="1"/>
      <name val="Calibri"/>
      <family val="2"/>
      <charset val="204"/>
      <scheme val="minor"/>
    </font>
    <font>
      <sz val="10"/>
      <color theme="1"/>
      <name val="Arial"/>
      <family val="2"/>
      <charset val="204"/>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8"/>
      <color theme="3"/>
      <name val="Cambria"/>
      <family val="1"/>
      <charset val="204"/>
      <scheme val="major"/>
    </font>
    <font>
      <sz val="10"/>
      <color theme="1"/>
      <name val="Times New Roman"/>
      <family val="1"/>
      <charset val="204"/>
    </font>
    <font>
      <sz val="9"/>
      <color theme="1"/>
      <name val="Times New Roman"/>
      <family val="1"/>
      <charset val="204"/>
    </font>
    <font>
      <sz val="10"/>
      <name val="Arial Cyr"/>
      <charset val="204"/>
    </font>
    <font>
      <sz val="9"/>
      <name val="Times New Roman"/>
      <family val="1"/>
      <charset val="204"/>
    </font>
    <font>
      <b/>
      <sz val="11"/>
      <color theme="1"/>
      <name val="Times New Roman"/>
      <family val="1"/>
      <charset val="204"/>
    </font>
  </fonts>
  <fills count="34">
    <fill>
      <patternFill patternType="none"/>
    </fill>
    <fill>
      <patternFill patternType="gray125"/>
    </fill>
    <fill>
      <patternFill patternType="solid">
        <fgColor theme="4" tint="0.80001220740379042"/>
        <bgColor indexed="64"/>
      </patternFill>
    </fill>
    <fill>
      <patternFill patternType="solid">
        <fgColor theme="5" tint="0.80001220740379042"/>
        <bgColor indexed="64"/>
      </patternFill>
    </fill>
    <fill>
      <patternFill patternType="solid">
        <fgColor theme="6" tint="0.80001220740379042"/>
        <bgColor indexed="64"/>
      </patternFill>
    </fill>
    <fill>
      <patternFill patternType="solid">
        <fgColor theme="7" tint="0.80001220740379042"/>
        <bgColor indexed="64"/>
      </patternFill>
    </fill>
    <fill>
      <patternFill patternType="solid">
        <fgColor theme="8" tint="0.80001220740379042"/>
        <bgColor indexed="64"/>
      </patternFill>
    </fill>
    <fill>
      <patternFill patternType="solid">
        <fgColor theme="9" tint="0.800012207403790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40000610370189521"/>
        <bgColor indexed="64"/>
      </patternFill>
    </fill>
    <fill>
      <patternFill patternType="solid">
        <fgColor theme="5" tint="0.40000610370189521"/>
        <bgColor indexed="64"/>
      </patternFill>
    </fill>
    <fill>
      <patternFill patternType="solid">
        <fgColor theme="6" tint="0.40000610370189521"/>
        <bgColor indexed="64"/>
      </patternFill>
    </fill>
    <fill>
      <patternFill patternType="solid">
        <fgColor theme="7" tint="0.40000610370189521"/>
        <bgColor indexed="64"/>
      </patternFill>
    </fill>
    <fill>
      <patternFill patternType="solid">
        <fgColor theme="8" tint="0.40000610370189521"/>
        <bgColor indexed="64"/>
      </patternFill>
    </fill>
    <fill>
      <patternFill patternType="solid">
        <fgColor theme="9" tint="0.400006103701895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rgb="FFFFEB9C"/>
        <bgColor indexed="64"/>
      </patternFill>
    </fill>
    <fill>
      <patternFill patternType="solid">
        <fgColor rgb="FFFFFFCC"/>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1">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8" fillId="26" borderId="0" applyNumberFormat="0" applyBorder="0" applyAlignment="0" applyProtection="0"/>
    <xf numFmtId="0" fontId="12" fillId="27" borderId="5" applyNumberFormat="0" applyAlignment="0" applyProtection="0"/>
    <xf numFmtId="0" fontId="14" fillId="28" borderId="8" applyNumberFormat="0" applyAlignment="0" applyProtection="0"/>
    <xf numFmtId="0" fontId="16" fillId="0" borderId="0" applyNumberFormat="0" applyFill="0" applyBorder="0" applyAlignment="0" applyProtection="0"/>
    <xf numFmtId="0" fontId="7" fillId="29" borderId="0" applyNumberFormat="0" applyBorder="0" applyAlignment="0" applyProtection="0"/>
    <xf numFmtId="0" fontId="4" fillId="0" borderId="2" applyNumberFormat="0" applyFill="0" applyAlignment="0" applyProtection="0"/>
    <xf numFmtId="0" fontId="5" fillId="0" borderId="3" applyNumberFormat="0" applyFill="0" applyAlignment="0" applyProtection="0"/>
    <xf numFmtId="0" fontId="6" fillId="0" borderId="4" applyNumberFormat="0" applyFill="0" applyAlignment="0" applyProtection="0"/>
    <xf numFmtId="0" fontId="6" fillId="0" borderId="0" applyNumberFormat="0" applyFill="0" applyBorder="0" applyAlignment="0" applyProtection="0"/>
    <xf numFmtId="0" fontId="10" fillId="30" borderId="5" applyNumberFormat="0" applyAlignment="0" applyProtection="0"/>
    <xf numFmtId="0" fontId="13" fillId="0" borderId="7" applyNumberFormat="0" applyFill="0" applyAlignment="0" applyProtection="0"/>
    <xf numFmtId="0" fontId="9" fillId="31" borderId="0" applyNumberFormat="0" applyBorder="0" applyAlignment="0" applyProtection="0"/>
    <xf numFmtId="0" fontId="2" fillId="32" borderId="9" applyNumberFormat="0" applyFont="0" applyAlignment="0" applyProtection="0"/>
    <xf numFmtId="0" fontId="11" fillId="27" borderId="6" applyNumberFormat="0" applyAlignment="0" applyProtection="0"/>
    <xf numFmtId="0" fontId="19" fillId="0" borderId="0" applyNumberFormat="0" applyFill="0" applyBorder="0" applyAlignment="0" applyProtection="0"/>
    <xf numFmtId="0" fontId="17" fillId="0" borderId="10" applyNumberFormat="0" applyFill="0" applyAlignment="0" applyProtection="0"/>
    <xf numFmtId="0" fontId="15" fillId="0" borderId="0" applyNumberFormat="0" applyFill="0" applyBorder="0" applyAlignment="0" applyProtection="0"/>
    <xf numFmtId="9" fontId="22" fillId="0" borderId="0" applyFont="0" applyFill="0" applyBorder="0" applyAlignment="0" applyProtection="0"/>
    <xf numFmtId="164" fontId="22" fillId="0" borderId="0" applyFont="0" applyFill="0" applyBorder="0" applyAlignment="0" applyProtection="0"/>
    <xf numFmtId="0" fontId="3" fillId="0" borderId="0"/>
    <xf numFmtId="0" fontId="1" fillId="0" borderId="0"/>
    <xf numFmtId="0" fontId="3"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32" borderId="9" applyNumberFormat="0" applyFont="0" applyAlignment="0" applyProtection="0"/>
    <xf numFmtId="0" fontId="1" fillId="0" borderId="0"/>
  </cellStyleXfs>
  <cellXfs count="35">
    <xf numFmtId="0" fontId="0" fillId="0" borderId="0" xfId="0"/>
    <xf numFmtId="0" fontId="20" fillId="33" borderId="0" xfId="0" applyFont="1" applyFill="1"/>
    <xf numFmtId="49" fontId="20" fillId="33" borderId="1" xfId="0" applyNumberFormat="1" applyFont="1" applyFill="1" applyBorder="1" applyAlignment="1">
      <alignment wrapText="1" shrinkToFit="1"/>
    </xf>
    <xf numFmtId="4" fontId="20" fillId="33" borderId="1" xfId="0" applyNumberFormat="1" applyFont="1" applyFill="1" applyBorder="1"/>
    <xf numFmtId="164" fontId="23" fillId="33" borderId="1" xfId="43" applyFont="1" applyFill="1" applyBorder="1" applyAlignment="1">
      <alignment horizontal="center" vertical="center" wrapText="1"/>
    </xf>
    <xf numFmtId="49" fontId="21" fillId="33" borderId="1" xfId="0" applyNumberFormat="1" applyFont="1" applyFill="1" applyBorder="1" applyAlignment="1">
      <alignment horizontal="center" vertical="center" wrapText="1" shrinkToFit="1"/>
    </xf>
    <xf numFmtId="9" fontId="23" fillId="33" borderId="1" xfId="42" applyFont="1" applyFill="1" applyBorder="1" applyAlignment="1">
      <alignment horizontal="center" vertical="center" wrapText="1"/>
    </xf>
    <xf numFmtId="49" fontId="21" fillId="33" borderId="1" xfId="0" applyNumberFormat="1" applyFont="1" applyFill="1" applyBorder="1" applyAlignment="1">
      <alignment vertical="top" wrapText="1" shrinkToFit="1"/>
    </xf>
    <xf numFmtId="4" fontId="21" fillId="33" borderId="1" xfId="0" applyNumberFormat="1" applyFont="1" applyFill="1" applyBorder="1" applyAlignment="1">
      <alignment horizontal="right" vertical="center" wrapText="1"/>
    </xf>
    <xf numFmtId="4" fontId="20" fillId="33" borderId="1" xfId="0" applyNumberFormat="1" applyFont="1" applyFill="1" applyBorder="1" applyAlignment="1">
      <alignment wrapText="1"/>
    </xf>
    <xf numFmtId="4" fontId="21" fillId="33" borderId="1" xfId="0" applyNumberFormat="1" applyFont="1" applyFill="1" applyBorder="1" applyAlignment="1">
      <alignment wrapText="1"/>
    </xf>
    <xf numFmtId="2" fontId="21" fillId="33" borderId="1" xfId="0" applyNumberFormat="1" applyFont="1" applyFill="1" applyBorder="1" applyAlignment="1">
      <alignment horizontal="right" vertical="center" wrapText="1" shrinkToFit="1"/>
    </xf>
    <xf numFmtId="4" fontId="21" fillId="33" borderId="1" xfId="0" applyNumberFormat="1" applyFont="1" applyFill="1" applyBorder="1" applyAlignment="1">
      <alignment vertical="center" wrapText="1"/>
    </xf>
    <xf numFmtId="0" fontId="21" fillId="33" borderId="1" xfId="44" applyFont="1" applyFill="1" applyBorder="1" applyAlignment="1">
      <alignment vertical="top" wrapText="1"/>
    </xf>
    <xf numFmtId="4" fontId="21" fillId="33" borderId="1" xfId="44" applyNumberFormat="1" applyFont="1" applyFill="1" applyBorder="1" applyAlignment="1">
      <alignment horizontal="right" vertical="center" wrapText="1" shrinkToFit="1"/>
    </xf>
    <xf numFmtId="2" fontId="21" fillId="33" borderId="1" xfId="44" applyNumberFormat="1" applyFont="1" applyFill="1" applyBorder="1" applyAlignment="1">
      <alignment horizontal="right" vertical="center" wrapText="1"/>
    </xf>
    <xf numFmtId="4" fontId="21" fillId="33" borderId="1" xfId="44" applyNumberFormat="1" applyFont="1" applyFill="1" applyBorder="1" applyAlignment="1">
      <alignment horizontal="right" vertical="center" wrapText="1"/>
    </xf>
    <xf numFmtId="4" fontId="21" fillId="33" borderId="1" xfId="44" applyNumberFormat="1" applyFont="1" applyFill="1" applyBorder="1" applyAlignment="1">
      <alignment horizontal="center" vertical="center" wrapText="1" shrinkToFit="1"/>
    </xf>
    <xf numFmtId="2" fontId="21" fillId="33" borderId="1" xfId="44" applyNumberFormat="1" applyFont="1" applyFill="1" applyBorder="1" applyAlignment="1">
      <alignment horizontal="right" vertical="center" wrapText="1" shrinkToFit="1"/>
    </xf>
    <xf numFmtId="0" fontId="20" fillId="33" borderId="1" xfId="0" applyFont="1" applyFill="1" applyBorder="1" applyAlignment="1">
      <alignment wrapText="1"/>
    </xf>
    <xf numFmtId="49" fontId="20" fillId="0" borderId="1" xfId="0" applyNumberFormat="1" applyFont="1" applyBorder="1" applyAlignment="1">
      <alignment wrapText="1" shrinkToFit="1"/>
    </xf>
    <xf numFmtId="4" fontId="20" fillId="0" borderId="1" xfId="0" applyNumberFormat="1" applyFont="1" applyBorder="1"/>
    <xf numFmtId="2" fontId="20" fillId="0" borderId="1" xfId="0" applyNumberFormat="1" applyFont="1" applyBorder="1" applyAlignment="1">
      <alignment wrapText="1" shrinkToFit="1"/>
    </xf>
    <xf numFmtId="49" fontId="20" fillId="33" borderId="1" xfId="46" applyNumberFormat="1" applyFont="1" applyFill="1" applyBorder="1" applyAlignment="1">
      <alignment wrapText="1" shrinkToFit="1"/>
    </xf>
    <xf numFmtId="4" fontId="20" fillId="33" borderId="1" xfId="60" applyNumberFormat="1" applyFont="1" applyFill="1" applyBorder="1"/>
    <xf numFmtId="4" fontId="20" fillId="33" borderId="1" xfId="46" applyNumberFormat="1" applyFont="1" applyFill="1" applyBorder="1"/>
    <xf numFmtId="9" fontId="23" fillId="33" borderId="1" xfId="42" applyFont="1" applyFill="1" applyBorder="1" applyAlignment="1">
      <alignment horizontal="center" vertical="center" wrapText="1"/>
    </xf>
    <xf numFmtId="164" fontId="23" fillId="33" borderId="1" xfId="43" applyFont="1" applyFill="1" applyBorder="1" applyAlignment="1">
      <alignment horizontal="center" vertical="center" wrapText="1"/>
    </xf>
    <xf numFmtId="49" fontId="21" fillId="33" borderId="1" xfId="46" applyNumberFormat="1" applyFont="1" applyFill="1" applyBorder="1" applyAlignment="1">
      <alignment horizontal="center" vertical="center" wrapText="1" shrinkToFit="1"/>
    </xf>
    <xf numFmtId="0" fontId="20" fillId="33" borderId="0" xfId="46" applyFont="1" applyFill="1" applyBorder="1"/>
    <xf numFmtId="49" fontId="21" fillId="33" borderId="1" xfId="46" applyNumberFormat="1" applyFont="1" applyFill="1" applyBorder="1" applyAlignment="1">
      <alignment horizontal="center" vertical="center" wrapText="1" shrinkToFit="1"/>
    </xf>
    <xf numFmtId="2" fontId="23" fillId="33" borderId="1" xfId="42" applyNumberFormat="1" applyFont="1" applyFill="1" applyBorder="1" applyAlignment="1">
      <alignment horizontal="center" vertical="center" wrapText="1"/>
    </xf>
    <xf numFmtId="9" fontId="23" fillId="33" borderId="1" xfId="42" applyFont="1" applyFill="1" applyBorder="1" applyAlignment="1">
      <alignment horizontal="center" vertical="center" wrapText="1"/>
    </xf>
    <xf numFmtId="49" fontId="21" fillId="33" borderId="1" xfId="0" applyNumberFormat="1" applyFont="1" applyFill="1" applyBorder="1" applyAlignment="1">
      <alignment horizontal="center" vertical="center" wrapText="1" shrinkToFit="1"/>
    </xf>
    <xf numFmtId="0" fontId="24" fillId="33" borderId="0" xfId="46" applyFont="1" applyFill="1" applyBorder="1" applyAlignment="1">
      <alignment horizontal="center"/>
    </xf>
  </cellXfs>
  <cellStyles count="61">
    <cellStyle name="20% - Accent1" xfId="1"/>
    <cellStyle name="20% - Accent1 2" xfId="47"/>
    <cellStyle name="20% - Accent2" xfId="2"/>
    <cellStyle name="20% - Accent2 2" xfId="48"/>
    <cellStyle name="20% - Accent3" xfId="3"/>
    <cellStyle name="20% - Accent3 2" xfId="49"/>
    <cellStyle name="20% - Accent4" xfId="4"/>
    <cellStyle name="20% - Accent4 2" xfId="50"/>
    <cellStyle name="20% - Accent5" xfId="5"/>
    <cellStyle name="20% - Accent5 2" xfId="51"/>
    <cellStyle name="20% - Accent6" xfId="6"/>
    <cellStyle name="20% - Accent6 2" xfId="52"/>
    <cellStyle name="40% - Accent1" xfId="7"/>
    <cellStyle name="40% - Accent1 2" xfId="53"/>
    <cellStyle name="40% - Accent2" xfId="8"/>
    <cellStyle name="40% - Accent2 2" xfId="54"/>
    <cellStyle name="40% - Accent3" xfId="9"/>
    <cellStyle name="40% - Accent3 2" xfId="55"/>
    <cellStyle name="40% - Accent4" xfId="10"/>
    <cellStyle name="40% - Accent4 2" xfId="56"/>
    <cellStyle name="40% - Accent5" xfId="11"/>
    <cellStyle name="40% - Accent5 2" xfId="57"/>
    <cellStyle name="40% - Accent6" xfId="12"/>
    <cellStyle name="40% - Accent6 2" xfId="58"/>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Note 2" xfId="59"/>
    <cellStyle name="Output" xfId="38"/>
    <cellStyle name="Title" xfId="39"/>
    <cellStyle name="Total" xfId="40"/>
    <cellStyle name="Warning Text" xfId="41"/>
    <cellStyle name="Денежный 2" xfId="43"/>
    <cellStyle name="Обычный" xfId="0" builtinId="0"/>
    <cellStyle name="Обычный 2" xfId="44"/>
    <cellStyle name="Обычный 3" xfId="46"/>
    <cellStyle name="Обычный 4" xfId="45"/>
    <cellStyle name="Обычный_Лист1 2" xfId="60"/>
    <cellStyle name="Процентный 2" xfId="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3"/>
  <sheetViews>
    <sheetView tabSelected="1" workbookViewId="0">
      <selection activeCell="G10" sqref="G10"/>
    </sheetView>
  </sheetViews>
  <sheetFormatPr defaultRowHeight="12.75" x14ac:dyDescent="0.2"/>
  <cols>
    <col min="1" max="1" width="21.28515625" customWidth="1"/>
    <col min="2" max="2" width="79.28515625" customWidth="1"/>
    <col min="3" max="3" width="11.5703125" customWidth="1"/>
    <col min="4" max="4" width="13.140625" customWidth="1"/>
    <col min="6" max="6" width="11.28515625" customWidth="1"/>
    <col min="8" max="8" width="10.85546875" customWidth="1"/>
    <col min="9" max="9" width="11.42578125" customWidth="1"/>
    <col min="11" max="11" width="11.5703125" customWidth="1"/>
    <col min="13" max="13" width="11" customWidth="1"/>
  </cols>
  <sheetData>
    <row r="1" spans="1:13" x14ac:dyDescent="0.2">
      <c r="A1" s="29"/>
      <c r="B1" s="29"/>
      <c r="C1" s="29"/>
      <c r="D1" s="29"/>
      <c r="E1" s="29"/>
      <c r="F1" s="29"/>
      <c r="G1" s="29"/>
      <c r="H1" s="29"/>
      <c r="I1" s="29"/>
      <c r="J1" s="29"/>
      <c r="K1" s="29"/>
      <c r="L1" s="29"/>
      <c r="M1" s="29"/>
    </row>
    <row r="2" spans="1:13" ht="14.25" x14ac:dyDescent="0.2">
      <c r="A2" s="29"/>
      <c r="B2" s="34" t="s">
        <v>1293</v>
      </c>
      <c r="C2" s="34"/>
      <c r="D2" s="34"/>
      <c r="E2" s="34"/>
      <c r="F2" s="34"/>
      <c r="G2" s="34"/>
      <c r="H2" s="34"/>
      <c r="I2" s="34"/>
      <c r="J2" s="34"/>
      <c r="K2" s="34"/>
      <c r="L2" s="34"/>
      <c r="M2" s="34"/>
    </row>
    <row r="3" spans="1:13" x14ac:dyDescent="0.2">
      <c r="A3" s="29"/>
      <c r="B3" s="29"/>
      <c r="C3" s="29"/>
      <c r="D3" s="29"/>
      <c r="E3" s="29"/>
      <c r="F3" s="29"/>
      <c r="G3" s="29"/>
      <c r="H3" s="29"/>
      <c r="I3" s="29"/>
      <c r="J3" s="29"/>
      <c r="K3" s="29"/>
      <c r="L3" s="29"/>
      <c r="M3" s="29"/>
    </row>
    <row r="4" spans="1:13" x14ac:dyDescent="0.2">
      <c r="A4" s="30" t="s">
        <v>1283</v>
      </c>
      <c r="B4" s="30" t="s">
        <v>1284</v>
      </c>
      <c r="C4" s="31" t="s">
        <v>76</v>
      </c>
      <c r="D4" s="31"/>
      <c r="E4" s="31"/>
      <c r="F4" s="31"/>
      <c r="G4" s="31"/>
      <c r="H4" s="32" t="s">
        <v>1285</v>
      </c>
      <c r="I4" s="32"/>
      <c r="J4" s="32"/>
      <c r="K4" s="32"/>
      <c r="L4" s="32"/>
      <c r="M4" s="32"/>
    </row>
    <row r="5" spans="1:13" ht="108" x14ac:dyDescent="0.2">
      <c r="A5" s="30"/>
      <c r="B5" s="30"/>
      <c r="C5" s="26" t="s">
        <v>1286</v>
      </c>
      <c r="D5" s="27" t="s">
        <v>1287</v>
      </c>
      <c r="E5" s="26" t="s">
        <v>1288</v>
      </c>
      <c r="F5" s="28" t="s">
        <v>1289</v>
      </c>
      <c r="G5" s="26" t="s">
        <v>1290</v>
      </c>
      <c r="H5" s="26" t="s">
        <v>1286</v>
      </c>
      <c r="I5" s="27" t="s">
        <v>1287</v>
      </c>
      <c r="J5" s="26" t="s">
        <v>1288</v>
      </c>
      <c r="K5" s="27" t="s">
        <v>1289</v>
      </c>
      <c r="L5" s="26" t="s">
        <v>1291</v>
      </c>
      <c r="M5" s="26" t="s">
        <v>1292</v>
      </c>
    </row>
    <row r="6" spans="1:13" x14ac:dyDescent="0.2">
      <c r="A6" s="23" t="s">
        <v>462</v>
      </c>
      <c r="B6" s="23" t="s">
        <v>926</v>
      </c>
      <c r="C6" s="24">
        <v>49046131.295160003</v>
      </c>
      <c r="D6" s="25">
        <v>21970104.438269999</v>
      </c>
      <c r="E6" s="25">
        <v>44.794775567625791</v>
      </c>
      <c r="F6" s="25">
        <v>21596670.054299999</v>
      </c>
      <c r="G6" s="25">
        <v>101.72912945852801</v>
      </c>
      <c r="H6" s="25">
        <v>41916341.046530001</v>
      </c>
      <c r="I6" s="25">
        <v>18810438.215100002</v>
      </c>
      <c r="J6" s="25">
        <v>44.876145544810633</v>
      </c>
      <c r="K6" s="25">
        <v>18496725.102249999</v>
      </c>
      <c r="L6" s="25">
        <v>101.69604679269328</v>
      </c>
      <c r="M6" s="25">
        <v>2798662.9766700007</v>
      </c>
    </row>
    <row r="7" spans="1:13" x14ac:dyDescent="0.2">
      <c r="A7" s="23" t="s">
        <v>141</v>
      </c>
      <c r="B7" s="23" t="s">
        <v>590</v>
      </c>
      <c r="C7" s="25">
        <v>27523790.883590002</v>
      </c>
      <c r="D7" s="25">
        <v>13578729.646369999</v>
      </c>
      <c r="E7" s="25">
        <v>49.33451828565444</v>
      </c>
      <c r="F7" s="25">
        <v>12902676.259749999</v>
      </c>
      <c r="G7" s="25">
        <v>105.23963690175621</v>
      </c>
      <c r="H7" s="25">
        <v>20379815.463580001</v>
      </c>
      <c r="I7" s="25">
        <v>10402520.157160001</v>
      </c>
      <c r="J7" s="25">
        <v>51.043250002680111</v>
      </c>
      <c r="K7" s="25">
        <v>9761784.6883000005</v>
      </c>
      <c r="L7" s="25">
        <v>106.56371236734974</v>
      </c>
      <c r="M7" s="25">
        <v>1205259.9479200002</v>
      </c>
    </row>
    <row r="8" spans="1:13" x14ac:dyDescent="0.2">
      <c r="A8" s="23" t="s">
        <v>947</v>
      </c>
      <c r="B8" s="23" t="s">
        <v>190</v>
      </c>
      <c r="C8" s="25">
        <v>15452060.983139999</v>
      </c>
      <c r="D8" s="25">
        <v>7764837.9378199996</v>
      </c>
      <c r="E8" s="25">
        <v>50.25114737957832</v>
      </c>
      <c r="F8" s="25">
        <v>7376744.7901999997</v>
      </c>
      <c r="G8" s="25">
        <v>105.26103530293716</v>
      </c>
      <c r="H8" s="25">
        <v>11424164.8358</v>
      </c>
      <c r="I8" s="25">
        <v>5920473.5488400003</v>
      </c>
      <c r="J8" s="25">
        <v>51.824125736412377</v>
      </c>
      <c r="K8" s="25">
        <v>5617684.9325299999</v>
      </c>
      <c r="L8" s="25">
        <v>105.38991808808393</v>
      </c>
      <c r="M8" s="25">
        <v>703063.16932999995</v>
      </c>
    </row>
    <row r="9" spans="1:13" x14ac:dyDescent="0.2">
      <c r="A9" s="23" t="s">
        <v>596</v>
      </c>
      <c r="B9" s="23" t="s">
        <v>900</v>
      </c>
      <c r="C9" s="25">
        <v>4277493.5870000003</v>
      </c>
      <c r="D9" s="25">
        <v>2625352.4222200001</v>
      </c>
      <c r="E9" s="25">
        <v>61.375952267909263</v>
      </c>
      <c r="F9" s="25">
        <v>2510970.58813</v>
      </c>
      <c r="G9" s="25">
        <v>104.55528370705385</v>
      </c>
      <c r="H9" s="25">
        <v>4277493.5870000003</v>
      </c>
      <c r="I9" s="25">
        <v>2625352.4222200001</v>
      </c>
      <c r="J9" s="25">
        <v>61.375952267909263</v>
      </c>
      <c r="K9" s="25">
        <v>2510970.58813</v>
      </c>
      <c r="L9" s="25">
        <v>104.55528370705385</v>
      </c>
      <c r="M9" s="25">
        <v>185332.22655999986</v>
      </c>
    </row>
    <row r="10" spans="1:13" ht="25.5" x14ac:dyDescent="0.2">
      <c r="A10" s="23" t="s">
        <v>205</v>
      </c>
      <c r="B10" s="23" t="s">
        <v>1245</v>
      </c>
      <c r="C10" s="25">
        <v>4277493.5870000003</v>
      </c>
      <c r="D10" s="25">
        <v>2625352.4222200001</v>
      </c>
      <c r="E10" s="25">
        <v>61.375952267909263</v>
      </c>
      <c r="F10" s="25">
        <v>2510970.58813</v>
      </c>
      <c r="G10" s="25">
        <v>104.55528370705385</v>
      </c>
      <c r="H10" s="25">
        <v>4277493.5870000003</v>
      </c>
      <c r="I10" s="25">
        <v>2625352.4222200001</v>
      </c>
      <c r="J10" s="25">
        <v>61.375952267909263</v>
      </c>
      <c r="K10" s="25">
        <v>2510970.58813</v>
      </c>
      <c r="L10" s="25">
        <v>104.55528370705385</v>
      </c>
      <c r="M10" s="25">
        <v>185332.22655999986</v>
      </c>
    </row>
    <row r="11" spans="1:13" ht="25.5" x14ac:dyDescent="0.2">
      <c r="A11" s="23" t="s">
        <v>982</v>
      </c>
      <c r="B11" s="23" t="s">
        <v>815</v>
      </c>
      <c r="C11" s="25">
        <v>3899520.5869999998</v>
      </c>
      <c r="D11" s="25">
        <v>2348919.2729600002</v>
      </c>
      <c r="E11" s="25">
        <v>60.236103914688741</v>
      </c>
      <c r="F11" s="25">
        <v>2322775.5497400002</v>
      </c>
      <c r="G11" s="25">
        <v>101.12553807546864</v>
      </c>
      <c r="H11" s="25">
        <v>3899520.5869999998</v>
      </c>
      <c r="I11" s="25">
        <v>2348919.2729600002</v>
      </c>
      <c r="J11" s="25">
        <v>60.236103914688741</v>
      </c>
      <c r="K11" s="25">
        <v>2322775.5497400002</v>
      </c>
      <c r="L11" s="25">
        <v>101.12553807546864</v>
      </c>
      <c r="M11" s="25">
        <v>161229.94530000025</v>
      </c>
    </row>
    <row r="12" spans="1:13" ht="25.5" x14ac:dyDescent="0.2">
      <c r="A12" s="23" t="s">
        <v>954</v>
      </c>
      <c r="B12" s="23" t="s">
        <v>671</v>
      </c>
      <c r="C12" s="25">
        <v>377973</v>
      </c>
      <c r="D12" s="25">
        <v>276433.14925999998</v>
      </c>
      <c r="E12" s="25">
        <v>73.13568674482039</v>
      </c>
      <c r="F12" s="25">
        <v>188195.03839</v>
      </c>
      <c r="G12" s="25">
        <v>146.88652348376078</v>
      </c>
      <c r="H12" s="25">
        <v>377973</v>
      </c>
      <c r="I12" s="25">
        <v>276433.14925999998</v>
      </c>
      <c r="J12" s="25">
        <v>73.13568674482039</v>
      </c>
      <c r="K12" s="25">
        <v>188195.03839</v>
      </c>
      <c r="L12" s="25">
        <v>146.88652348376078</v>
      </c>
      <c r="M12" s="25">
        <v>24102.281259999989</v>
      </c>
    </row>
    <row r="13" spans="1:13" x14ac:dyDescent="0.2">
      <c r="A13" s="23" t="s">
        <v>9</v>
      </c>
      <c r="B13" s="23" t="s">
        <v>195</v>
      </c>
      <c r="C13" s="25">
        <v>11174567.39614</v>
      </c>
      <c r="D13" s="25">
        <v>5139485.5155999996</v>
      </c>
      <c r="E13" s="25">
        <v>45.992702298035432</v>
      </c>
      <c r="F13" s="25">
        <v>4865774.2020699997</v>
      </c>
      <c r="G13" s="25">
        <v>105.62523664607284</v>
      </c>
      <c r="H13" s="25">
        <v>7146671.2488000002</v>
      </c>
      <c r="I13" s="25">
        <v>3295121.1266200002</v>
      </c>
      <c r="J13" s="25">
        <v>46.107075754649898</v>
      </c>
      <c r="K13" s="25">
        <v>3106714.3443999998</v>
      </c>
      <c r="L13" s="25">
        <v>106.06450292282625</v>
      </c>
      <c r="M13" s="25">
        <v>517730.94277000008</v>
      </c>
    </row>
    <row r="14" spans="1:13" ht="38.25" x14ac:dyDescent="0.2">
      <c r="A14" s="23" t="s">
        <v>178</v>
      </c>
      <c r="B14" s="23" t="s">
        <v>989</v>
      </c>
      <c r="C14" s="25">
        <v>10839373.764669999</v>
      </c>
      <c r="D14" s="25">
        <v>5017399.5862999996</v>
      </c>
      <c r="E14" s="25">
        <v>46.288648174987557</v>
      </c>
      <c r="F14" s="25">
        <v>4739060.6354299998</v>
      </c>
      <c r="G14" s="25">
        <v>105.8732937238467</v>
      </c>
      <c r="H14" s="25">
        <v>6933429.1988000004</v>
      </c>
      <c r="I14" s="25">
        <v>3222496.2900999999</v>
      </c>
      <c r="J14" s="25">
        <v>46.477669241329124</v>
      </c>
      <c r="K14" s="25">
        <v>3028470.6524999999</v>
      </c>
      <c r="L14" s="25">
        <v>106.40672008625319</v>
      </c>
      <c r="M14" s="25">
        <v>501934.94810999976</v>
      </c>
    </row>
    <row r="15" spans="1:13" ht="63.75" x14ac:dyDescent="0.2">
      <c r="A15" s="23" t="s">
        <v>1086</v>
      </c>
      <c r="B15" s="23" t="s">
        <v>1005</v>
      </c>
      <c r="C15" s="25">
        <v>144496.24851</v>
      </c>
      <c r="D15" s="25">
        <v>44449.005400000002</v>
      </c>
      <c r="E15" s="25">
        <v>30.76135599252175</v>
      </c>
      <c r="F15" s="25">
        <v>50362.4185</v>
      </c>
      <c r="G15" s="25">
        <v>88.258282115661316</v>
      </c>
      <c r="H15" s="25">
        <v>98209.15</v>
      </c>
      <c r="I15" s="25">
        <v>29605.4103</v>
      </c>
      <c r="J15" s="25">
        <v>30.145266810679043</v>
      </c>
      <c r="K15" s="25">
        <v>35001.962460000002</v>
      </c>
      <c r="L15" s="25">
        <v>84.58214402644667</v>
      </c>
      <c r="M15" s="25">
        <v>3409.3057100000005</v>
      </c>
    </row>
    <row r="16" spans="1:13" ht="25.5" x14ac:dyDescent="0.2">
      <c r="A16" s="23" t="s">
        <v>749</v>
      </c>
      <c r="B16" s="23" t="s">
        <v>667</v>
      </c>
      <c r="C16" s="25">
        <v>93229.982959999994</v>
      </c>
      <c r="D16" s="25">
        <v>33087.374969999997</v>
      </c>
      <c r="E16" s="25">
        <v>35.490057940047059</v>
      </c>
      <c r="F16" s="25">
        <v>31243.48891</v>
      </c>
      <c r="G16" s="25">
        <v>105.90166503270967</v>
      </c>
      <c r="H16" s="25">
        <v>65926.899999999994</v>
      </c>
      <c r="I16" s="25">
        <v>21144.179049999999</v>
      </c>
      <c r="J16" s="25">
        <v>32.072157268125757</v>
      </c>
      <c r="K16" s="25">
        <v>20687.899990000002</v>
      </c>
      <c r="L16" s="25">
        <v>102.20553589402768</v>
      </c>
      <c r="M16" s="25">
        <v>8099.3304499999995</v>
      </c>
    </row>
    <row r="17" spans="1:13" ht="51" x14ac:dyDescent="0.2">
      <c r="A17" s="23" t="s">
        <v>897</v>
      </c>
      <c r="B17" s="23" t="s">
        <v>1216</v>
      </c>
      <c r="C17" s="25">
        <v>97467.4</v>
      </c>
      <c r="D17" s="25">
        <v>46311.268759999999</v>
      </c>
      <c r="E17" s="25">
        <v>47.514624130734994</v>
      </c>
      <c r="F17" s="25">
        <v>45107.659229999997</v>
      </c>
      <c r="G17" s="25">
        <v>102.66830412073236</v>
      </c>
      <c r="H17" s="25">
        <v>49106</v>
      </c>
      <c r="I17" s="25">
        <v>23155.63438</v>
      </c>
      <c r="J17" s="25">
        <v>47.154389239604122</v>
      </c>
      <c r="K17" s="25">
        <v>22553.829450000001</v>
      </c>
      <c r="L17" s="25">
        <v>102.66830487183628</v>
      </c>
      <c r="M17" s="25">
        <v>4279.8584899999987</v>
      </c>
    </row>
    <row r="18" spans="1:13" ht="38.25" x14ac:dyDescent="0.2">
      <c r="A18" s="23" t="s">
        <v>553</v>
      </c>
      <c r="B18" s="23" t="s">
        <v>539</v>
      </c>
      <c r="C18" s="25"/>
      <c r="D18" s="25">
        <v>-1761.71983</v>
      </c>
      <c r="E18" s="25" t="s">
        <v>1452</v>
      </c>
      <c r="F18" s="25"/>
      <c r="G18" s="25" t="s">
        <v>1452</v>
      </c>
      <c r="H18" s="25"/>
      <c r="I18" s="25">
        <v>-1280.3872100000001</v>
      </c>
      <c r="J18" s="25" t="s">
        <v>1452</v>
      </c>
      <c r="K18" s="25"/>
      <c r="L18" s="25" t="s">
        <v>1452</v>
      </c>
      <c r="M18" s="25">
        <v>7.5000099999999748</v>
      </c>
    </row>
    <row r="19" spans="1:13" ht="25.5" x14ac:dyDescent="0.2">
      <c r="A19" s="23" t="s">
        <v>1241</v>
      </c>
      <c r="B19" s="23" t="s">
        <v>164</v>
      </c>
      <c r="C19" s="25">
        <v>3706971.0551</v>
      </c>
      <c r="D19" s="25">
        <v>1853510.4715199999</v>
      </c>
      <c r="E19" s="25">
        <v>50.000672893573459</v>
      </c>
      <c r="F19" s="25">
        <v>1619427.47685</v>
      </c>
      <c r="G19" s="25">
        <v>114.45467598989502</v>
      </c>
      <c r="H19" s="25">
        <v>3500300.7623800002</v>
      </c>
      <c r="I19" s="25">
        <v>1745685.5961</v>
      </c>
      <c r="J19" s="25">
        <v>49.872445672726585</v>
      </c>
      <c r="K19" s="25">
        <v>1529425.1779400001</v>
      </c>
      <c r="L19" s="25">
        <v>114.13998025397251</v>
      </c>
      <c r="M19" s="25">
        <v>340611.58153999993</v>
      </c>
    </row>
    <row r="20" spans="1:13" ht="25.5" x14ac:dyDescent="0.2">
      <c r="A20" s="23" t="s">
        <v>874</v>
      </c>
      <c r="B20" s="23" t="s">
        <v>388</v>
      </c>
      <c r="C20" s="25">
        <v>3706971.0551</v>
      </c>
      <c r="D20" s="25">
        <v>1853510.4715199999</v>
      </c>
      <c r="E20" s="25">
        <v>50.000672893573459</v>
      </c>
      <c r="F20" s="25">
        <v>1619427.47685</v>
      </c>
      <c r="G20" s="25">
        <v>114.45467598989502</v>
      </c>
      <c r="H20" s="25">
        <v>3500300.7623800002</v>
      </c>
      <c r="I20" s="25">
        <v>1745685.5961</v>
      </c>
      <c r="J20" s="25">
        <v>49.872445672726585</v>
      </c>
      <c r="K20" s="25">
        <v>1529425.1779400001</v>
      </c>
      <c r="L20" s="25">
        <v>114.13998025397251</v>
      </c>
      <c r="M20" s="25">
        <v>340611.58153999993</v>
      </c>
    </row>
    <row r="21" spans="1:13" ht="51" x14ac:dyDescent="0.2">
      <c r="A21" s="23" t="s">
        <v>526</v>
      </c>
      <c r="B21" s="23" t="s">
        <v>659</v>
      </c>
      <c r="C21" s="25"/>
      <c r="D21" s="25">
        <v>41</v>
      </c>
      <c r="E21" s="25" t="s">
        <v>1452</v>
      </c>
      <c r="F21" s="25"/>
      <c r="G21" s="25" t="s">
        <v>1452</v>
      </c>
      <c r="H21" s="25"/>
      <c r="I21" s="25">
        <v>41</v>
      </c>
      <c r="J21" s="25" t="s">
        <v>1452</v>
      </c>
      <c r="K21" s="25"/>
      <c r="L21" s="25" t="s">
        <v>1452</v>
      </c>
      <c r="M21" s="25"/>
    </row>
    <row r="22" spans="1:13" ht="38.25" x14ac:dyDescent="0.2">
      <c r="A22" s="23" t="s">
        <v>1124</v>
      </c>
      <c r="B22" s="23" t="s">
        <v>937</v>
      </c>
      <c r="C22" s="25"/>
      <c r="D22" s="25">
        <v>41</v>
      </c>
      <c r="E22" s="25" t="s">
        <v>1452</v>
      </c>
      <c r="F22" s="25"/>
      <c r="G22" s="25" t="s">
        <v>1452</v>
      </c>
      <c r="H22" s="25"/>
      <c r="I22" s="25">
        <v>41</v>
      </c>
      <c r="J22" s="25" t="s">
        <v>1452</v>
      </c>
      <c r="K22" s="25"/>
      <c r="L22" s="25" t="s">
        <v>1452</v>
      </c>
      <c r="M22" s="25"/>
    </row>
    <row r="23" spans="1:13" x14ac:dyDescent="0.2">
      <c r="A23" s="23" t="s">
        <v>537</v>
      </c>
      <c r="B23" s="23" t="s">
        <v>432</v>
      </c>
      <c r="C23" s="25">
        <v>1050000</v>
      </c>
      <c r="D23" s="25">
        <v>512044.21519000002</v>
      </c>
      <c r="E23" s="25">
        <v>48.766115732380953</v>
      </c>
      <c r="F23" s="25">
        <v>548329.68383999995</v>
      </c>
      <c r="G23" s="25">
        <v>93.382545260747207</v>
      </c>
      <c r="H23" s="25">
        <v>1050000</v>
      </c>
      <c r="I23" s="25">
        <v>512044.21519000002</v>
      </c>
      <c r="J23" s="25">
        <v>48.766115732380953</v>
      </c>
      <c r="K23" s="25">
        <v>548329.68383999995</v>
      </c>
      <c r="L23" s="25">
        <v>93.382545260747207</v>
      </c>
      <c r="M23" s="25">
        <v>145726.60067000001</v>
      </c>
    </row>
    <row r="24" spans="1:13" ht="76.5" x14ac:dyDescent="0.2">
      <c r="A24" s="23" t="s">
        <v>127</v>
      </c>
      <c r="B24" s="23" t="s">
        <v>582</v>
      </c>
      <c r="C24" s="25">
        <v>611609.55354999995</v>
      </c>
      <c r="D24" s="25">
        <v>263176.50224</v>
      </c>
      <c r="E24" s="25">
        <v>43.03014900804439</v>
      </c>
      <c r="F24" s="25">
        <v>171074.80411</v>
      </c>
      <c r="G24" s="25">
        <v>153.83709109541297</v>
      </c>
      <c r="H24" s="25">
        <v>611609.55354999995</v>
      </c>
      <c r="I24" s="25">
        <v>263176.50224</v>
      </c>
      <c r="J24" s="25">
        <v>43.03014900804439</v>
      </c>
      <c r="K24" s="25">
        <v>171074.80411</v>
      </c>
      <c r="L24" s="25">
        <v>153.83709109541297</v>
      </c>
      <c r="M24" s="25">
        <v>44144.507050000015</v>
      </c>
    </row>
    <row r="25" spans="1:13" ht="89.25" x14ac:dyDescent="0.2">
      <c r="A25" s="23" t="s">
        <v>103</v>
      </c>
      <c r="B25" s="23" t="s">
        <v>609</v>
      </c>
      <c r="C25" s="25">
        <v>513760</v>
      </c>
      <c r="D25" s="25">
        <v>216895.5141</v>
      </c>
      <c r="E25" s="25">
        <v>42.217283186701962</v>
      </c>
      <c r="F25" s="25">
        <v>171074.80411</v>
      </c>
      <c r="G25" s="25">
        <v>126.7840201415853</v>
      </c>
      <c r="H25" s="25">
        <v>513760</v>
      </c>
      <c r="I25" s="25">
        <v>216895.5141</v>
      </c>
      <c r="J25" s="25">
        <v>42.217283186701962</v>
      </c>
      <c r="K25" s="25">
        <v>171074.80411</v>
      </c>
      <c r="L25" s="25">
        <v>126.7840201415853</v>
      </c>
      <c r="M25" s="25">
        <v>36298.381740000012</v>
      </c>
    </row>
    <row r="26" spans="1:13" ht="114.75" x14ac:dyDescent="0.2">
      <c r="A26" s="23" t="s">
        <v>740</v>
      </c>
      <c r="B26" s="23" t="s">
        <v>871</v>
      </c>
      <c r="C26" s="25">
        <v>97849.553549999997</v>
      </c>
      <c r="D26" s="25">
        <v>46280.988140000001</v>
      </c>
      <c r="E26" s="25">
        <v>47.298108638125719</v>
      </c>
      <c r="F26" s="25"/>
      <c r="G26" s="25" t="s">
        <v>1452</v>
      </c>
      <c r="H26" s="25">
        <v>97849.553549999997</v>
      </c>
      <c r="I26" s="25">
        <v>46280.988140000001</v>
      </c>
      <c r="J26" s="25">
        <v>47.298108638125719</v>
      </c>
      <c r="K26" s="25"/>
      <c r="L26" s="25" t="s">
        <v>1452</v>
      </c>
      <c r="M26" s="25">
        <v>7846.1253100000031</v>
      </c>
    </row>
    <row r="27" spans="1:13" ht="38.25" x14ac:dyDescent="0.2">
      <c r="A27" s="23" t="s">
        <v>143</v>
      </c>
      <c r="B27" s="23" t="s">
        <v>443</v>
      </c>
      <c r="C27" s="25">
        <v>745453.93240000005</v>
      </c>
      <c r="D27" s="25">
        <v>489479.60806</v>
      </c>
      <c r="E27" s="25">
        <v>65.661952641944367</v>
      </c>
      <c r="F27" s="25">
        <v>390050.86825</v>
      </c>
      <c r="G27" s="25">
        <v>125.49122381295967</v>
      </c>
      <c r="H27" s="25">
        <v>666757.46088999999</v>
      </c>
      <c r="I27" s="25">
        <v>440531.64724999998</v>
      </c>
      <c r="J27" s="25">
        <v>66.070748824013208</v>
      </c>
      <c r="K27" s="25">
        <v>351045.78142999997</v>
      </c>
      <c r="L27" s="25">
        <v>125.49122381003284</v>
      </c>
      <c r="M27" s="25">
        <v>70234.257409999962</v>
      </c>
    </row>
    <row r="28" spans="1:13" ht="63.75" x14ac:dyDescent="0.2">
      <c r="A28" s="23" t="s">
        <v>782</v>
      </c>
      <c r="B28" s="23" t="s">
        <v>1127</v>
      </c>
      <c r="C28" s="25">
        <v>745453.93240000005</v>
      </c>
      <c r="D28" s="25">
        <v>489479.60806</v>
      </c>
      <c r="E28" s="25">
        <v>65.661952641944367</v>
      </c>
      <c r="F28" s="25"/>
      <c r="G28" s="25" t="s">
        <v>1452</v>
      </c>
      <c r="H28" s="25">
        <v>666757.46088999999</v>
      </c>
      <c r="I28" s="25">
        <v>440531.64724999998</v>
      </c>
      <c r="J28" s="25">
        <v>66.070748824013208</v>
      </c>
      <c r="K28" s="25"/>
      <c r="L28" s="25" t="s">
        <v>1452</v>
      </c>
      <c r="M28" s="25">
        <v>70234.257409999962</v>
      </c>
    </row>
    <row r="29" spans="1:13" ht="51" x14ac:dyDescent="0.2">
      <c r="A29" s="23" t="s">
        <v>303</v>
      </c>
      <c r="B29" s="23" t="s">
        <v>1154</v>
      </c>
      <c r="C29" s="25">
        <v>5236.8419299999996</v>
      </c>
      <c r="D29" s="25">
        <v>3713.7308600000001</v>
      </c>
      <c r="E29" s="25">
        <v>70.915466031643248</v>
      </c>
      <c r="F29" s="25">
        <v>2956.9116899999999</v>
      </c>
      <c r="G29" s="25">
        <v>125.59491961019643</v>
      </c>
      <c r="H29" s="25">
        <v>4671.6919099999996</v>
      </c>
      <c r="I29" s="25">
        <v>3342.3577799999998</v>
      </c>
      <c r="J29" s="25">
        <v>71.544910160824372</v>
      </c>
      <c r="K29" s="25">
        <v>2661.2205199999999</v>
      </c>
      <c r="L29" s="25">
        <v>125.59491988285134</v>
      </c>
      <c r="M29" s="25">
        <v>560.54461999999967</v>
      </c>
    </row>
    <row r="30" spans="1:13" ht="76.5" x14ac:dyDescent="0.2">
      <c r="A30" s="23" t="s">
        <v>412</v>
      </c>
      <c r="B30" s="23" t="s">
        <v>14</v>
      </c>
      <c r="C30" s="25">
        <v>5236.8419299999996</v>
      </c>
      <c r="D30" s="25">
        <v>3713.7308600000001</v>
      </c>
      <c r="E30" s="25">
        <v>70.915466031643248</v>
      </c>
      <c r="F30" s="25"/>
      <c r="G30" s="25" t="s">
        <v>1452</v>
      </c>
      <c r="H30" s="25">
        <v>4671.6919099999996</v>
      </c>
      <c r="I30" s="25">
        <v>3342.3577799999998</v>
      </c>
      <c r="J30" s="25">
        <v>71.544910160824372</v>
      </c>
      <c r="K30" s="25"/>
      <c r="L30" s="25" t="s">
        <v>1452</v>
      </c>
      <c r="M30" s="25">
        <v>560.54461999999967</v>
      </c>
    </row>
    <row r="31" spans="1:13" ht="38.25" x14ac:dyDescent="0.2">
      <c r="A31" s="23" t="s">
        <v>1191</v>
      </c>
      <c r="B31" s="23" t="s">
        <v>1237</v>
      </c>
      <c r="C31" s="25">
        <v>1432025.6525699999</v>
      </c>
      <c r="D31" s="25">
        <v>678290.27804999996</v>
      </c>
      <c r="E31" s="25">
        <v>47.365791027046136</v>
      </c>
      <c r="F31" s="25">
        <v>588056.20797999995</v>
      </c>
      <c r="G31" s="25">
        <v>115.34446347908786</v>
      </c>
      <c r="H31" s="25">
        <v>1291246.9765099999</v>
      </c>
      <c r="I31" s="25">
        <v>610461.25023999996</v>
      </c>
      <c r="J31" s="25">
        <v>47.276877417360005</v>
      </c>
      <c r="K31" s="25">
        <v>529250.58718000003</v>
      </c>
      <c r="L31" s="25">
        <v>115.34446347857899</v>
      </c>
      <c r="M31" s="25">
        <v>96515.164819999947</v>
      </c>
    </row>
    <row r="32" spans="1:13" ht="63.75" x14ac:dyDescent="0.2">
      <c r="A32" s="23" t="s">
        <v>584</v>
      </c>
      <c r="B32" s="23" t="s">
        <v>266</v>
      </c>
      <c r="C32" s="25">
        <v>1432025.6525699999</v>
      </c>
      <c r="D32" s="25">
        <v>678290.27804999996</v>
      </c>
      <c r="E32" s="25">
        <v>47.365791027046136</v>
      </c>
      <c r="F32" s="25"/>
      <c r="G32" s="25" t="s">
        <v>1452</v>
      </c>
      <c r="H32" s="25">
        <v>1291246.9765099999</v>
      </c>
      <c r="I32" s="25">
        <v>610461.25023999996</v>
      </c>
      <c r="J32" s="25">
        <v>47.276877417360005</v>
      </c>
      <c r="K32" s="25"/>
      <c r="L32" s="25" t="s">
        <v>1452</v>
      </c>
      <c r="M32" s="25">
        <v>96515.164819999947</v>
      </c>
    </row>
    <row r="33" spans="1:13" ht="38.25" x14ac:dyDescent="0.2">
      <c r="A33" s="23" t="s">
        <v>856</v>
      </c>
      <c r="B33" s="23" t="s">
        <v>805</v>
      </c>
      <c r="C33" s="25">
        <v>-137354.92535</v>
      </c>
      <c r="D33" s="25">
        <v>-93234.862880000001</v>
      </c>
      <c r="E33" s="25">
        <v>67.878791126291418</v>
      </c>
      <c r="F33" s="25">
        <v>-81040.999020000003</v>
      </c>
      <c r="G33" s="25">
        <v>115.0465369472934</v>
      </c>
      <c r="H33" s="25">
        <v>-123984.92048</v>
      </c>
      <c r="I33" s="25">
        <v>-83911.376600000003</v>
      </c>
      <c r="J33" s="25">
        <v>67.678695340644865</v>
      </c>
      <c r="K33" s="25">
        <v>-72936.899139999994</v>
      </c>
      <c r="L33" s="25">
        <v>115.04653692356027</v>
      </c>
      <c r="M33" s="25">
        <v>-16569.493029999998</v>
      </c>
    </row>
    <row r="34" spans="1:13" ht="63.75" x14ac:dyDescent="0.2">
      <c r="A34" s="23" t="s">
        <v>194</v>
      </c>
      <c r="B34" s="23" t="s">
        <v>567</v>
      </c>
      <c r="C34" s="25">
        <v>-137354.92535</v>
      </c>
      <c r="D34" s="25">
        <v>-93234.862880000001</v>
      </c>
      <c r="E34" s="25">
        <v>67.878791126291418</v>
      </c>
      <c r="F34" s="25"/>
      <c r="G34" s="25" t="s">
        <v>1452</v>
      </c>
      <c r="H34" s="25">
        <v>-123984.92048</v>
      </c>
      <c r="I34" s="25">
        <v>-83911.376600000003</v>
      </c>
      <c r="J34" s="25">
        <v>67.678695340644865</v>
      </c>
      <c r="K34" s="25"/>
      <c r="L34" s="25" t="s">
        <v>1452</v>
      </c>
      <c r="M34" s="25">
        <v>-16569.493029999998</v>
      </c>
    </row>
    <row r="35" spans="1:13" x14ac:dyDescent="0.2">
      <c r="A35" s="23" t="s">
        <v>843</v>
      </c>
      <c r="B35" s="23" t="s">
        <v>445</v>
      </c>
      <c r="C35" s="25">
        <v>2623943.1774300002</v>
      </c>
      <c r="D35" s="25">
        <v>1633697.37791</v>
      </c>
      <c r="E35" s="25">
        <v>62.261156871167913</v>
      </c>
      <c r="F35" s="25">
        <v>1449334.9497799999</v>
      </c>
      <c r="G35" s="25">
        <v>112.72048453381913</v>
      </c>
      <c r="H35" s="25">
        <v>2214538.9109999998</v>
      </c>
      <c r="I35" s="25">
        <v>1398053.7957299999</v>
      </c>
      <c r="J35" s="25">
        <v>63.130694556127395</v>
      </c>
      <c r="K35" s="25">
        <v>1191884.6267599999</v>
      </c>
      <c r="L35" s="25">
        <v>117.2977454647139</v>
      </c>
      <c r="M35" s="25">
        <v>74617.462999999989</v>
      </c>
    </row>
    <row r="36" spans="1:13" x14ac:dyDescent="0.2">
      <c r="A36" s="23" t="s">
        <v>501</v>
      </c>
      <c r="B36" s="23" t="s">
        <v>100</v>
      </c>
      <c r="C36" s="25">
        <v>2214538.9109999998</v>
      </c>
      <c r="D36" s="25">
        <v>1398053.7957299999</v>
      </c>
      <c r="E36" s="25">
        <v>63.130694556127395</v>
      </c>
      <c r="F36" s="25">
        <v>1191882.9732900001</v>
      </c>
      <c r="G36" s="25">
        <v>117.29790818899765</v>
      </c>
      <c r="H36" s="25">
        <v>2214538.9109999998</v>
      </c>
      <c r="I36" s="25">
        <v>1398053.7957299999</v>
      </c>
      <c r="J36" s="25">
        <v>63.130694556127395</v>
      </c>
      <c r="K36" s="25">
        <v>1191882.9732900001</v>
      </c>
      <c r="L36" s="25">
        <v>117.29790818899765</v>
      </c>
      <c r="M36" s="25">
        <v>74617.462999999989</v>
      </c>
    </row>
    <row r="37" spans="1:13" ht="25.5" x14ac:dyDescent="0.2">
      <c r="A37" s="23" t="s">
        <v>527</v>
      </c>
      <c r="B37" s="23" t="s">
        <v>957</v>
      </c>
      <c r="C37" s="25">
        <v>1146630.5751100001</v>
      </c>
      <c r="D37" s="25">
        <v>694259.66310000001</v>
      </c>
      <c r="E37" s="25">
        <v>60.547806605749841</v>
      </c>
      <c r="F37" s="25">
        <v>573343.06360999995</v>
      </c>
      <c r="G37" s="25">
        <v>121.08974663941345</v>
      </c>
      <c r="H37" s="25">
        <v>1146630.5751100001</v>
      </c>
      <c r="I37" s="25">
        <v>694259.66310000001</v>
      </c>
      <c r="J37" s="25">
        <v>60.547806605749841</v>
      </c>
      <c r="K37" s="25">
        <v>573343.06360999995</v>
      </c>
      <c r="L37" s="25">
        <v>121.08974663941345</v>
      </c>
      <c r="M37" s="25">
        <v>35872.808749999967</v>
      </c>
    </row>
    <row r="38" spans="1:13" ht="25.5" x14ac:dyDescent="0.2">
      <c r="A38" s="23" t="s">
        <v>1125</v>
      </c>
      <c r="B38" s="23" t="s">
        <v>957</v>
      </c>
      <c r="C38" s="25">
        <v>1146630.5751100001</v>
      </c>
      <c r="D38" s="25">
        <v>694246.40037000005</v>
      </c>
      <c r="E38" s="25">
        <v>60.546649935913202</v>
      </c>
      <c r="F38" s="25">
        <v>573331.26604000002</v>
      </c>
      <c r="G38" s="25">
        <v>121.08992505592117</v>
      </c>
      <c r="H38" s="25">
        <v>1146630.5751100001</v>
      </c>
      <c r="I38" s="25">
        <v>694246.40037000005</v>
      </c>
      <c r="J38" s="25">
        <v>60.546649935913202</v>
      </c>
      <c r="K38" s="25">
        <v>573331.26604000002</v>
      </c>
      <c r="L38" s="25">
        <v>121.08992505592117</v>
      </c>
      <c r="M38" s="25">
        <v>35879.209200000041</v>
      </c>
    </row>
    <row r="39" spans="1:13" ht="25.5" x14ac:dyDescent="0.2">
      <c r="A39" s="23" t="s">
        <v>506</v>
      </c>
      <c r="B39" s="23" t="s">
        <v>621</v>
      </c>
      <c r="C39" s="25"/>
      <c r="D39" s="25">
        <v>13.262729999999999</v>
      </c>
      <c r="E39" s="25" t="s">
        <v>1452</v>
      </c>
      <c r="F39" s="25">
        <v>11.79757</v>
      </c>
      <c r="G39" s="25">
        <v>112.41916767605531</v>
      </c>
      <c r="H39" s="25"/>
      <c r="I39" s="25">
        <v>13.262729999999999</v>
      </c>
      <c r="J39" s="25" t="s">
        <v>1452</v>
      </c>
      <c r="K39" s="25">
        <v>11.79757</v>
      </c>
      <c r="L39" s="25">
        <v>112.41916767605531</v>
      </c>
      <c r="M39" s="25">
        <v>-6.4004500000000011</v>
      </c>
    </row>
    <row r="40" spans="1:13" ht="25.5" x14ac:dyDescent="0.2">
      <c r="A40" s="23" t="s">
        <v>146</v>
      </c>
      <c r="B40" s="23" t="s">
        <v>985</v>
      </c>
      <c r="C40" s="25">
        <v>1067908.33589</v>
      </c>
      <c r="D40" s="25">
        <v>704741.02940999996</v>
      </c>
      <c r="E40" s="25">
        <v>65.992651777801257</v>
      </c>
      <c r="F40" s="25">
        <v>620342.55510999996</v>
      </c>
      <c r="G40" s="25">
        <v>113.60514019307193</v>
      </c>
      <c r="H40" s="25">
        <v>1067908.33589</v>
      </c>
      <c r="I40" s="25">
        <v>704741.02940999996</v>
      </c>
      <c r="J40" s="25">
        <v>65.992651777801257</v>
      </c>
      <c r="K40" s="25">
        <v>620342.55510999996</v>
      </c>
      <c r="L40" s="25">
        <v>113.60514019307193</v>
      </c>
      <c r="M40" s="25">
        <v>38706.668659999967</v>
      </c>
    </row>
    <row r="41" spans="1:13" ht="38.25" x14ac:dyDescent="0.2">
      <c r="A41" s="23" t="s">
        <v>791</v>
      </c>
      <c r="B41" s="23" t="s">
        <v>591</v>
      </c>
      <c r="C41" s="25">
        <v>1067908.33589</v>
      </c>
      <c r="D41" s="25">
        <v>704735.00451999996</v>
      </c>
      <c r="E41" s="25">
        <v>65.992087601102057</v>
      </c>
      <c r="F41" s="25">
        <v>620531.49155000004</v>
      </c>
      <c r="G41" s="25">
        <v>113.56957932298835</v>
      </c>
      <c r="H41" s="25">
        <v>1067908.33589</v>
      </c>
      <c r="I41" s="25">
        <v>704735.00451999996</v>
      </c>
      <c r="J41" s="25">
        <v>65.992087601102057</v>
      </c>
      <c r="K41" s="25">
        <v>620531.49155000004</v>
      </c>
      <c r="L41" s="25">
        <v>113.56957932298835</v>
      </c>
      <c r="M41" s="25">
        <v>38706.533509999979</v>
      </c>
    </row>
    <row r="42" spans="1:13" ht="38.25" x14ac:dyDescent="0.2">
      <c r="A42" s="23" t="s">
        <v>122</v>
      </c>
      <c r="B42" s="23" t="s">
        <v>998</v>
      </c>
      <c r="C42" s="25"/>
      <c r="D42" s="25">
        <v>6.0248900000000001</v>
      </c>
      <c r="E42" s="25" t="s">
        <v>1452</v>
      </c>
      <c r="F42" s="25">
        <v>-188.93644</v>
      </c>
      <c r="G42" s="25" t="s">
        <v>1589</v>
      </c>
      <c r="H42" s="25"/>
      <c r="I42" s="25">
        <v>6.0248900000000001</v>
      </c>
      <c r="J42" s="25" t="s">
        <v>1452</v>
      </c>
      <c r="K42" s="25">
        <v>-188.93644</v>
      </c>
      <c r="L42" s="25" t="s">
        <v>1589</v>
      </c>
      <c r="M42" s="25">
        <v>0.13515000000000033</v>
      </c>
    </row>
    <row r="43" spans="1:13" ht="25.5" x14ac:dyDescent="0.2">
      <c r="A43" s="23" t="s">
        <v>861</v>
      </c>
      <c r="B43" s="23" t="s">
        <v>191</v>
      </c>
      <c r="C43" s="25"/>
      <c r="D43" s="25">
        <v>-946.89678000000004</v>
      </c>
      <c r="E43" s="25" t="s">
        <v>1452</v>
      </c>
      <c r="F43" s="25">
        <v>-1802.64543</v>
      </c>
      <c r="G43" s="25">
        <v>52.528176880574904</v>
      </c>
      <c r="H43" s="25"/>
      <c r="I43" s="25">
        <v>-946.89678000000004</v>
      </c>
      <c r="J43" s="25" t="s">
        <v>1452</v>
      </c>
      <c r="K43" s="25">
        <v>-1802.64543</v>
      </c>
      <c r="L43" s="25">
        <v>52.528176880574904</v>
      </c>
      <c r="M43" s="25">
        <v>37.985590000000002</v>
      </c>
    </row>
    <row r="44" spans="1:13" x14ac:dyDescent="0.2">
      <c r="A44" s="23" t="s">
        <v>314</v>
      </c>
      <c r="B44" s="23" t="s">
        <v>1074</v>
      </c>
      <c r="C44" s="25">
        <v>329714.07725999999</v>
      </c>
      <c r="D44" s="25">
        <v>179110.24554</v>
      </c>
      <c r="E44" s="25">
        <v>54.322899109570159</v>
      </c>
      <c r="F44" s="25">
        <v>212031.98186999999</v>
      </c>
      <c r="G44" s="25">
        <v>84.473221426480464</v>
      </c>
      <c r="H44" s="25"/>
      <c r="I44" s="25"/>
      <c r="J44" s="25"/>
      <c r="K44" s="25"/>
      <c r="L44" s="25"/>
      <c r="M44" s="25"/>
    </row>
    <row r="45" spans="1:13" x14ac:dyDescent="0.2">
      <c r="A45" s="23" t="s">
        <v>1201</v>
      </c>
      <c r="B45" s="23" t="s">
        <v>1074</v>
      </c>
      <c r="C45" s="25">
        <v>329605.3762</v>
      </c>
      <c r="D45" s="25">
        <v>179039.66787999999</v>
      </c>
      <c r="E45" s="25">
        <v>54.319401565635019</v>
      </c>
      <c r="F45" s="25">
        <v>211853.46864000001</v>
      </c>
      <c r="G45" s="25">
        <v>84.511086379350203</v>
      </c>
      <c r="H45" s="25"/>
      <c r="I45" s="25"/>
      <c r="J45" s="25"/>
      <c r="K45" s="25"/>
      <c r="L45" s="25"/>
      <c r="M45" s="25"/>
    </row>
    <row r="46" spans="1:13" ht="25.5" x14ac:dyDescent="0.2">
      <c r="A46" s="23" t="s">
        <v>866</v>
      </c>
      <c r="B46" s="23" t="s">
        <v>964</v>
      </c>
      <c r="C46" s="25">
        <v>108.70106</v>
      </c>
      <c r="D46" s="25">
        <v>70.577659999999995</v>
      </c>
      <c r="E46" s="25">
        <v>64.928216891353216</v>
      </c>
      <c r="F46" s="25">
        <v>178.51322999999999</v>
      </c>
      <c r="G46" s="25">
        <v>39.536374979042165</v>
      </c>
      <c r="H46" s="25"/>
      <c r="I46" s="25"/>
      <c r="J46" s="25"/>
      <c r="K46" s="25"/>
      <c r="L46" s="25"/>
      <c r="M46" s="25"/>
    </row>
    <row r="47" spans="1:13" x14ac:dyDescent="0.2">
      <c r="A47" s="23" t="s">
        <v>232</v>
      </c>
      <c r="B47" s="23" t="s">
        <v>293</v>
      </c>
      <c r="C47" s="25">
        <v>12670.47617</v>
      </c>
      <c r="D47" s="25">
        <v>12065.21545</v>
      </c>
      <c r="E47" s="25">
        <v>95.223062559929033</v>
      </c>
      <c r="F47" s="25">
        <v>7949.1194400000004</v>
      </c>
      <c r="G47" s="25">
        <v>151.78052790712627</v>
      </c>
      <c r="H47" s="25"/>
      <c r="I47" s="25"/>
      <c r="J47" s="25" t="s">
        <v>1452</v>
      </c>
      <c r="K47" s="25">
        <v>1.65347</v>
      </c>
      <c r="L47" s="25" t="s">
        <v>1589</v>
      </c>
      <c r="M47" s="25"/>
    </row>
    <row r="48" spans="1:13" x14ac:dyDescent="0.2">
      <c r="A48" s="23" t="s">
        <v>424</v>
      </c>
      <c r="B48" s="23" t="s">
        <v>293</v>
      </c>
      <c r="C48" s="25">
        <v>12670.47617</v>
      </c>
      <c r="D48" s="25">
        <v>12065.21545</v>
      </c>
      <c r="E48" s="25">
        <v>95.223062559929033</v>
      </c>
      <c r="F48" s="25">
        <v>7944.1590299999998</v>
      </c>
      <c r="G48" s="25">
        <v>151.87530114185037</v>
      </c>
      <c r="H48" s="25"/>
      <c r="I48" s="25"/>
      <c r="J48" s="25"/>
      <c r="K48" s="25"/>
      <c r="L48" s="25"/>
      <c r="M48" s="25"/>
    </row>
    <row r="49" spans="1:13" x14ac:dyDescent="0.2">
      <c r="A49" s="23" t="s">
        <v>50</v>
      </c>
      <c r="B49" s="23" t="s">
        <v>131</v>
      </c>
      <c r="C49" s="25"/>
      <c r="D49" s="25"/>
      <c r="E49" s="25" t="s">
        <v>1452</v>
      </c>
      <c r="F49" s="25">
        <v>4.9604100000000004</v>
      </c>
      <c r="G49" s="25" t="s">
        <v>1589</v>
      </c>
      <c r="H49" s="25"/>
      <c r="I49" s="25"/>
      <c r="J49" s="25" t="s">
        <v>1452</v>
      </c>
      <c r="K49" s="25">
        <v>1.65347</v>
      </c>
      <c r="L49" s="25" t="s">
        <v>1589</v>
      </c>
      <c r="M49" s="25"/>
    </row>
    <row r="50" spans="1:13" x14ac:dyDescent="0.2">
      <c r="A50" s="23" t="s">
        <v>210</v>
      </c>
      <c r="B50" s="23" t="s">
        <v>498</v>
      </c>
      <c r="C50" s="25">
        <v>67019.713000000003</v>
      </c>
      <c r="D50" s="25">
        <v>44468.121189999998</v>
      </c>
      <c r="E50" s="25">
        <v>66.350808142076048</v>
      </c>
      <c r="F50" s="25">
        <v>37470.875180000003</v>
      </c>
      <c r="G50" s="25">
        <v>118.67382594184713</v>
      </c>
      <c r="H50" s="25"/>
      <c r="I50" s="25"/>
      <c r="J50" s="25"/>
      <c r="K50" s="25"/>
      <c r="L50" s="25" t="s">
        <v>1452</v>
      </c>
      <c r="M50" s="25"/>
    </row>
    <row r="51" spans="1:13" ht="25.5" x14ac:dyDescent="0.2">
      <c r="A51" s="23" t="s">
        <v>1116</v>
      </c>
      <c r="B51" s="23" t="s">
        <v>1023</v>
      </c>
      <c r="C51" s="25">
        <v>53716.813000000002</v>
      </c>
      <c r="D51" s="25">
        <v>36462.975729999998</v>
      </c>
      <c r="E51" s="25">
        <v>67.88000570696552</v>
      </c>
      <c r="F51" s="25">
        <v>30436.686129999998</v>
      </c>
      <c r="G51" s="25">
        <v>119.79942748780449</v>
      </c>
      <c r="H51" s="25"/>
      <c r="I51" s="25"/>
      <c r="J51" s="25"/>
      <c r="K51" s="25"/>
      <c r="L51" s="25" t="s">
        <v>1452</v>
      </c>
      <c r="M51" s="25"/>
    </row>
    <row r="52" spans="1:13" ht="25.5" x14ac:dyDescent="0.2">
      <c r="A52" s="23" t="s">
        <v>789</v>
      </c>
      <c r="B52" s="23" t="s">
        <v>154</v>
      </c>
      <c r="C52" s="25">
        <v>13302.9</v>
      </c>
      <c r="D52" s="25">
        <v>8005.1454599999997</v>
      </c>
      <c r="E52" s="25">
        <v>60.175942538844915</v>
      </c>
      <c r="F52" s="25">
        <v>7034.18905</v>
      </c>
      <c r="G52" s="25">
        <v>113.80338803944998</v>
      </c>
      <c r="H52" s="25"/>
      <c r="I52" s="25"/>
      <c r="J52" s="25"/>
      <c r="K52" s="25"/>
      <c r="L52" s="25" t="s">
        <v>1452</v>
      </c>
      <c r="M52" s="25"/>
    </row>
    <row r="53" spans="1:13" x14ac:dyDescent="0.2">
      <c r="A53" s="23" t="s">
        <v>372</v>
      </c>
      <c r="B53" s="23" t="s">
        <v>169</v>
      </c>
      <c r="C53" s="25">
        <v>3831249.8066099999</v>
      </c>
      <c r="D53" s="25">
        <v>1497480.1708</v>
      </c>
      <c r="E53" s="25">
        <v>39.08594444080412</v>
      </c>
      <c r="F53" s="25">
        <v>1594209.15968</v>
      </c>
      <c r="G53" s="25">
        <v>93.932478163692394</v>
      </c>
      <c r="H53" s="25">
        <v>2693310.9909999999</v>
      </c>
      <c r="I53" s="25">
        <v>1089575.4396299999</v>
      </c>
      <c r="J53" s="25">
        <v>40.454869239792146</v>
      </c>
      <c r="K53" s="25">
        <v>1166516.3230900001</v>
      </c>
      <c r="L53" s="25">
        <v>93.404217160357391</v>
      </c>
      <c r="M53" s="25">
        <v>41865.424109999905</v>
      </c>
    </row>
    <row r="54" spans="1:13" x14ac:dyDescent="0.2">
      <c r="A54" s="23" t="s">
        <v>1251</v>
      </c>
      <c r="B54" s="23" t="s">
        <v>1020</v>
      </c>
      <c r="C54" s="25">
        <v>200523.74075</v>
      </c>
      <c r="D54" s="25">
        <v>22379.279279999999</v>
      </c>
      <c r="E54" s="25">
        <v>11.160413822471542</v>
      </c>
      <c r="F54" s="25">
        <v>22243.55802</v>
      </c>
      <c r="G54" s="25">
        <v>100.61015984887834</v>
      </c>
      <c r="H54" s="25"/>
      <c r="I54" s="25"/>
      <c r="J54" s="25"/>
      <c r="K54" s="25"/>
      <c r="L54" s="25" t="s">
        <v>1452</v>
      </c>
      <c r="M54" s="25"/>
    </row>
    <row r="55" spans="1:13" ht="25.5" x14ac:dyDescent="0.2">
      <c r="A55" s="23" t="s">
        <v>849</v>
      </c>
      <c r="B55" s="23" t="s">
        <v>239</v>
      </c>
      <c r="C55" s="25">
        <v>165383.26519000001</v>
      </c>
      <c r="D55" s="25">
        <v>17969.709760000002</v>
      </c>
      <c r="E55" s="25">
        <v>10.86549460693956</v>
      </c>
      <c r="F55" s="25">
        <v>17754.017309999999</v>
      </c>
      <c r="G55" s="25">
        <v>101.21489376873882</v>
      </c>
      <c r="H55" s="25"/>
      <c r="I55" s="25"/>
      <c r="J55" s="25"/>
      <c r="K55" s="25"/>
      <c r="L55" s="25" t="s">
        <v>1452</v>
      </c>
      <c r="M55" s="25"/>
    </row>
    <row r="56" spans="1:13" ht="25.5" x14ac:dyDescent="0.2">
      <c r="A56" s="23" t="s">
        <v>1163</v>
      </c>
      <c r="B56" s="23" t="s">
        <v>796</v>
      </c>
      <c r="C56" s="25">
        <v>10636.709559999999</v>
      </c>
      <c r="D56" s="25">
        <v>1533.9275600000001</v>
      </c>
      <c r="E56" s="25">
        <v>14.421072149684608</v>
      </c>
      <c r="F56" s="25">
        <v>1886.2204099999999</v>
      </c>
      <c r="G56" s="25">
        <v>81.322816351032927</v>
      </c>
      <c r="H56" s="25"/>
      <c r="I56" s="25"/>
      <c r="J56" s="25"/>
      <c r="K56" s="25"/>
      <c r="L56" s="25" t="s">
        <v>1452</v>
      </c>
      <c r="M56" s="25"/>
    </row>
    <row r="57" spans="1:13" ht="25.5" x14ac:dyDescent="0.2">
      <c r="A57" s="23" t="s">
        <v>573</v>
      </c>
      <c r="B57" s="23" t="s">
        <v>473</v>
      </c>
      <c r="C57" s="25">
        <v>24503.766</v>
      </c>
      <c r="D57" s="25">
        <v>2875.6419599999999</v>
      </c>
      <c r="E57" s="25">
        <v>11.735510206880036</v>
      </c>
      <c r="F57" s="25">
        <v>2603.3202999999999</v>
      </c>
      <c r="G57" s="25">
        <v>110.46055147343952</v>
      </c>
      <c r="H57" s="25"/>
      <c r="I57" s="25"/>
      <c r="J57" s="25"/>
      <c r="K57" s="25"/>
      <c r="L57" s="25" t="s">
        <v>1452</v>
      </c>
      <c r="M57" s="25"/>
    </row>
    <row r="58" spans="1:13" x14ac:dyDescent="0.2">
      <c r="A58" s="23" t="s">
        <v>1104</v>
      </c>
      <c r="B58" s="23" t="s">
        <v>704</v>
      </c>
      <c r="C58" s="25">
        <v>1985045.9909999999</v>
      </c>
      <c r="D58" s="25">
        <v>948702.73409000004</v>
      </c>
      <c r="E58" s="25">
        <v>47.792481302263191</v>
      </c>
      <c r="F58" s="25">
        <v>1039846.69436</v>
      </c>
      <c r="G58" s="25">
        <v>91.234865604290178</v>
      </c>
      <c r="H58" s="25">
        <v>1985045.9909999999</v>
      </c>
      <c r="I58" s="25">
        <v>948702.73409000004</v>
      </c>
      <c r="J58" s="25">
        <v>47.792481302263191</v>
      </c>
      <c r="K58" s="25">
        <v>1039846.69436</v>
      </c>
      <c r="L58" s="25">
        <v>91.234865604290178</v>
      </c>
      <c r="M58" s="25">
        <v>30780.795270000002</v>
      </c>
    </row>
    <row r="59" spans="1:13" ht="25.5" x14ac:dyDescent="0.2">
      <c r="A59" s="23" t="s">
        <v>764</v>
      </c>
      <c r="B59" s="23" t="s">
        <v>845</v>
      </c>
      <c r="C59" s="25">
        <v>1633961.2819999999</v>
      </c>
      <c r="D59" s="25">
        <v>768053.77139999997</v>
      </c>
      <c r="E59" s="25">
        <v>47.00562858257495</v>
      </c>
      <c r="F59" s="25">
        <v>858096.73219000001</v>
      </c>
      <c r="G59" s="25">
        <v>89.50666545947611</v>
      </c>
      <c r="H59" s="25">
        <v>1633961.2819999999</v>
      </c>
      <c r="I59" s="25">
        <v>768053.77139999997</v>
      </c>
      <c r="J59" s="25">
        <v>47.00562858257495</v>
      </c>
      <c r="K59" s="25">
        <v>858096.73219000001</v>
      </c>
      <c r="L59" s="25">
        <v>89.50666545947611</v>
      </c>
      <c r="M59" s="25">
        <v>30699.163579999935</v>
      </c>
    </row>
    <row r="60" spans="1:13" x14ac:dyDescent="0.2">
      <c r="A60" s="23" t="s">
        <v>920</v>
      </c>
      <c r="B60" s="23" t="s">
        <v>1101</v>
      </c>
      <c r="C60" s="25">
        <v>351084.70899999997</v>
      </c>
      <c r="D60" s="25">
        <v>180648.96268999999</v>
      </c>
      <c r="E60" s="25">
        <v>51.454523099153263</v>
      </c>
      <c r="F60" s="25">
        <v>181749.96217000001</v>
      </c>
      <c r="G60" s="25">
        <v>99.394222993581579</v>
      </c>
      <c r="H60" s="25">
        <v>351084.70899999997</v>
      </c>
      <c r="I60" s="25">
        <v>180648.96268999999</v>
      </c>
      <c r="J60" s="25">
        <v>51.454523099153263</v>
      </c>
      <c r="K60" s="25">
        <v>181749.96217000001</v>
      </c>
      <c r="L60" s="25">
        <v>99.394222993581579</v>
      </c>
      <c r="M60" s="25">
        <v>81.631689999980154</v>
      </c>
    </row>
    <row r="61" spans="1:13" x14ac:dyDescent="0.2">
      <c r="A61" s="23" t="s">
        <v>1035</v>
      </c>
      <c r="B61" s="23" t="s">
        <v>71</v>
      </c>
      <c r="C61" s="25">
        <v>706081</v>
      </c>
      <c r="D61" s="25">
        <v>139850.70554</v>
      </c>
      <c r="E61" s="25">
        <v>19.806609374845095</v>
      </c>
      <c r="F61" s="25">
        <v>125858.62873</v>
      </c>
      <c r="G61" s="25">
        <v>111.11729640723856</v>
      </c>
      <c r="H61" s="25">
        <v>706081</v>
      </c>
      <c r="I61" s="25">
        <v>139850.70554</v>
      </c>
      <c r="J61" s="25">
        <v>19.806609374845095</v>
      </c>
      <c r="K61" s="25">
        <v>125858.62873</v>
      </c>
      <c r="L61" s="25">
        <v>111.11729640723856</v>
      </c>
      <c r="M61" s="25">
        <v>10930.62883999999</v>
      </c>
    </row>
    <row r="62" spans="1:13" x14ac:dyDescent="0.2">
      <c r="A62" s="23" t="s">
        <v>1252</v>
      </c>
      <c r="B62" s="23" t="s">
        <v>1096</v>
      </c>
      <c r="C62" s="25">
        <v>66277</v>
      </c>
      <c r="D62" s="25">
        <v>51490.240940000003</v>
      </c>
      <c r="E62" s="25">
        <v>77.689456281968106</v>
      </c>
      <c r="F62" s="25">
        <v>45244.797850000003</v>
      </c>
      <c r="G62" s="25">
        <v>113.80367111088772</v>
      </c>
      <c r="H62" s="25">
        <v>66277</v>
      </c>
      <c r="I62" s="25">
        <v>51490.240940000003</v>
      </c>
      <c r="J62" s="25">
        <v>77.689456281968106</v>
      </c>
      <c r="K62" s="25">
        <v>45244.797850000003</v>
      </c>
      <c r="L62" s="25">
        <v>113.80367111088772</v>
      </c>
      <c r="M62" s="25">
        <v>1785.1895000000004</v>
      </c>
    </row>
    <row r="63" spans="1:13" x14ac:dyDescent="0.2">
      <c r="A63" s="23" t="s">
        <v>651</v>
      </c>
      <c r="B63" s="23" t="s">
        <v>134</v>
      </c>
      <c r="C63" s="25">
        <v>639804</v>
      </c>
      <c r="D63" s="25">
        <v>88360.464600000007</v>
      </c>
      <c r="E63" s="25">
        <v>13.810552075323068</v>
      </c>
      <c r="F63" s="25">
        <v>80613.830879999994</v>
      </c>
      <c r="G63" s="25">
        <v>109.60955909852676</v>
      </c>
      <c r="H63" s="25">
        <v>639804</v>
      </c>
      <c r="I63" s="25">
        <v>88360.464600000007</v>
      </c>
      <c r="J63" s="25">
        <v>13.810552075323068</v>
      </c>
      <c r="K63" s="25">
        <v>80613.830879999994</v>
      </c>
      <c r="L63" s="25">
        <v>109.60955909852676</v>
      </c>
      <c r="M63" s="25">
        <v>9145.4393400000117</v>
      </c>
    </row>
    <row r="64" spans="1:13" x14ac:dyDescent="0.2">
      <c r="A64" s="23" t="s">
        <v>615</v>
      </c>
      <c r="B64" s="23" t="s">
        <v>353</v>
      </c>
      <c r="C64" s="25">
        <v>2184</v>
      </c>
      <c r="D64" s="25">
        <v>1022</v>
      </c>
      <c r="E64" s="25">
        <v>46.794871794871796</v>
      </c>
      <c r="F64" s="25">
        <v>811</v>
      </c>
      <c r="G64" s="25">
        <v>126.01726263871764</v>
      </c>
      <c r="H64" s="25">
        <v>2184</v>
      </c>
      <c r="I64" s="25">
        <v>1022</v>
      </c>
      <c r="J64" s="25">
        <v>46.794871794871796</v>
      </c>
      <c r="K64" s="25">
        <v>811</v>
      </c>
      <c r="L64" s="25">
        <v>126.01726263871764</v>
      </c>
      <c r="M64" s="25">
        <v>154</v>
      </c>
    </row>
    <row r="65" spans="1:13" x14ac:dyDescent="0.2">
      <c r="A65" s="23" t="s">
        <v>136</v>
      </c>
      <c r="B65" s="23" t="s">
        <v>324</v>
      </c>
      <c r="C65" s="25">
        <v>937415.07486000005</v>
      </c>
      <c r="D65" s="25">
        <v>385525.45189000003</v>
      </c>
      <c r="E65" s="25">
        <v>41.126440381554247</v>
      </c>
      <c r="F65" s="25">
        <v>405449.27857000002</v>
      </c>
      <c r="G65" s="25">
        <v>95.085987882314072</v>
      </c>
      <c r="H65" s="25"/>
      <c r="I65" s="25"/>
      <c r="J65" s="25"/>
      <c r="K65" s="25"/>
      <c r="L65" s="25"/>
      <c r="M65" s="25"/>
    </row>
    <row r="66" spans="1:13" x14ac:dyDescent="0.2">
      <c r="A66" s="23" t="s">
        <v>848</v>
      </c>
      <c r="B66" s="23" t="s">
        <v>652</v>
      </c>
      <c r="C66" s="25">
        <v>736571.42249000003</v>
      </c>
      <c r="D66" s="25">
        <v>352589.64795999997</v>
      </c>
      <c r="E66" s="25">
        <v>47.869037162487373</v>
      </c>
      <c r="F66" s="25">
        <v>374610.31491000002</v>
      </c>
      <c r="G66" s="25">
        <v>94.121713665228228</v>
      </c>
      <c r="H66" s="25"/>
      <c r="I66" s="25"/>
      <c r="J66" s="25"/>
      <c r="K66" s="25"/>
      <c r="L66" s="25"/>
      <c r="M66" s="25"/>
    </row>
    <row r="67" spans="1:13" ht="25.5" x14ac:dyDescent="0.2">
      <c r="A67" s="23" t="s">
        <v>1107</v>
      </c>
      <c r="B67" s="23" t="s">
        <v>970</v>
      </c>
      <c r="C67" s="25">
        <v>606205.71063999995</v>
      </c>
      <c r="D67" s="25">
        <v>282300.85634</v>
      </c>
      <c r="E67" s="25">
        <v>46.568491748776445</v>
      </c>
      <c r="F67" s="25">
        <v>305655.43147000001</v>
      </c>
      <c r="G67" s="25">
        <v>92.359182031322007</v>
      </c>
      <c r="H67" s="25"/>
      <c r="I67" s="25"/>
      <c r="J67" s="25"/>
      <c r="K67" s="25"/>
      <c r="L67" s="25"/>
      <c r="M67" s="25"/>
    </row>
    <row r="68" spans="1:13" ht="25.5" x14ac:dyDescent="0.2">
      <c r="A68" s="23" t="s">
        <v>654</v>
      </c>
      <c r="B68" s="23" t="s">
        <v>762</v>
      </c>
      <c r="C68" s="25">
        <v>71173.334000000003</v>
      </c>
      <c r="D68" s="25">
        <v>36506.394659999998</v>
      </c>
      <c r="E68" s="25">
        <v>51.292236302995164</v>
      </c>
      <c r="F68" s="25">
        <v>34584.098899999997</v>
      </c>
      <c r="G68" s="25">
        <v>105.55832252723521</v>
      </c>
      <c r="H68" s="25"/>
      <c r="I68" s="25"/>
      <c r="J68" s="25"/>
      <c r="K68" s="25"/>
      <c r="L68" s="25"/>
      <c r="M68" s="25"/>
    </row>
    <row r="69" spans="1:13" ht="25.5" x14ac:dyDescent="0.2">
      <c r="A69" s="23" t="s">
        <v>555</v>
      </c>
      <c r="B69" s="23" t="s">
        <v>110</v>
      </c>
      <c r="C69" s="25">
        <v>59192.377849999997</v>
      </c>
      <c r="D69" s="25">
        <v>33782.396959999998</v>
      </c>
      <c r="E69" s="25">
        <v>57.072207921108209</v>
      </c>
      <c r="F69" s="25">
        <v>34370.784540000001</v>
      </c>
      <c r="G69" s="25">
        <v>98.288117109124315</v>
      </c>
      <c r="H69" s="25"/>
      <c r="I69" s="25"/>
      <c r="J69" s="25"/>
      <c r="K69" s="25"/>
      <c r="L69" s="25"/>
      <c r="M69" s="25"/>
    </row>
    <row r="70" spans="1:13" x14ac:dyDescent="0.2">
      <c r="A70" s="23" t="s">
        <v>1029</v>
      </c>
      <c r="B70" s="23" t="s">
        <v>1077</v>
      </c>
      <c r="C70" s="25">
        <v>200843.65237</v>
      </c>
      <c r="D70" s="25">
        <v>32935.803930000002</v>
      </c>
      <c r="E70" s="25">
        <v>16.398727836976747</v>
      </c>
      <c r="F70" s="25">
        <v>30838.963660000001</v>
      </c>
      <c r="G70" s="25">
        <v>106.79932144645876</v>
      </c>
      <c r="H70" s="25"/>
      <c r="I70" s="25"/>
      <c r="J70" s="25"/>
      <c r="K70" s="25"/>
      <c r="L70" s="25"/>
      <c r="M70" s="25"/>
    </row>
    <row r="71" spans="1:13" ht="25.5" x14ac:dyDescent="0.2">
      <c r="A71" s="23" t="s">
        <v>769</v>
      </c>
      <c r="B71" s="23" t="s">
        <v>575</v>
      </c>
      <c r="C71" s="25">
        <v>122137.44074999999</v>
      </c>
      <c r="D71" s="25">
        <v>18221.633040000001</v>
      </c>
      <c r="E71" s="25">
        <v>14.918957633390564</v>
      </c>
      <c r="F71" s="25">
        <v>18945.531299999999</v>
      </c>
      <c r="G71" s="25">
        <v>96.179055374393229</v>
      </c>
      <c r="H71" s="25"/>
      <c r="I71" s="25"/>
      <c r="J71" s="25"/>
      <c r="K71" s="25"/>
      <c r="L71" s="25"/>
      <c r="M71" s="25"/>
    </row>
    <row r="72" spans="1:13" ht="25.5" x14ac:dyDescent="0.2">
      <c r="A72" s="23" t="s">
        <v>810</v>
      </c>
      <c r="B72" s="23" t="s">
        <v>1186</v>
      </c>
      <c r="C72" s="25">
        <v>53631.301319999999</v>
      </c>
      <c r="D72" s="25">
        <v>11593.06273</v>
      </c>
      <c r="E72" s="25">
        <v>21.616224937053232</v>
      </c>
      <c r="F72" s="25">
        <v>8997.6091500000002</v>
      </c>
      <c r="G72" s="25">
        <v>128.84603606059059</v>
      </c>
      <c r="H72" s="25"/>
      <c r="I72" s="25"/>
      <c r="J72" s="25"/>
      <c r="K72" s="25"/>
      <c r="L72" s="25"/>
      <c r="M72" s="25"/>
    </row>
    <row r="73" spans="1:13" ht="25.5" x14ac:dyDescent="0.2">
      <c r="A73" s="23" t="s">
        <v>173</v>
      </c>
      <c r="B73" s="23" t="s">
        <v>162</v>
      </c>
      <c r="C73" s="25">
        <v>25074.9103</v>
      </c>
      <c r="D73" s="25">
        <v>3121.1081600000002</v>
      </c>
      <c r="E73" s="25">
        <v>12.447135892645647</v>
      </c>
      <c r="F73" s="25">
        <v>2895.82321</v>
      </c>
      <c r="G73" s="25">
        <v>107.77965136897983</v>
      </c>
      <c r="H73" s="25"/>
      <c r="I73" s="25"/>
      <c r="J73" s="25"/>
      <c r="K73" s="25"/>
      <c r="L73" s="25"/>
      <c r="M73" s="25"/>
    </row>
    <row r="74" spans="1:13" ht="25.5" x14ac:dyDescent="0.2">
      <c r="A74" s="23" t="s">
        <v>1153</v>
      </c>
      <c r="B74" s="23" t="s">
        <v>212</v>
      </c>
      <c r="C74" s="25">
        <v>18238.514999999999</v>
      </c>
      <c r="D74" s="25">
        <v>6774.2304400000003</v>
      </c>
      <c r="E74" s="25">
        <v>37.142445204557504</v>
      </c>
      <c r="F74" s="25">
        <v>9234.1025499999996</v>
      </c>
      <c r="G74" s="25">
        <v>73.361005071359102</v>
      </c>
      <c r="H74" s="25">
        <v>3103.5149999999999</v>
      </c>
      <c r="I74" s="25">
        <v>104.97444</v>
      </c>
      <c r="J74" s="25">
        <v>3.3824370109375987</v>
      </c>
      <c r="K74" s="25">
        <v>249.09078</v>
      </c>
      <c r="L74" s="25">
        <v>42.143045198220506</v>
      </c>
      <c r="M74" s="25">
        <v>42.11074</v>
      </c>
    </row>
    <row r="75" spans="1:13" x14ac:dyDescent="0.2">
      <c r="A75" s="23" t="s">
        <v>1174</v>
      </c>
      <c r="B75" s="23" t="s">
        <v>589</v>
      </c>
      <c r="C75" s="25">
        <v>15156.014999999999</v>
      </c>
      <c r="D75" s="25">
        <v>6679.7067999999999</v>
      </c>
      <c r="E75" s="25">
        <v>44.072975646962611</v>
      </c>
      <c r="F75" s="25">
        <v>8996.7177699999993</v>
      </c>
      <c r="G75" s="25">
        <v>74.246041398273192</v>
      </c>
      <c r="H75" s="25">
        <v>21.015000000000001</v>
      </c>
      <c r="I75" s="25">
        <v>10.450799999999999</v>
      </c>
      <c r="J75" s="25">
        <v>49.730192719486077</v>
      </c>
      <c r="K75" s="25">
        <v>11.706</v>
      </c>
      <c r="L75" s="25">
        <v>89.277293695540749</v>
      </c>
      <c r="M75" s="25">
        <v>2.4599999999999991</v>
      </c>
    </row>
    <row r="76" spans="1:13" x14ac:dyDescent="0.2">
      <c r="A76" s="23" t="s">
        <v>493</v>
      </c>
      <c r="B76" s="23" t="s">
        <v>821</v>
      </c>
      <c r="C76" s="25">
        <v>15135</v>
      </c>
      <c r="D76" s="25">
        <v>6669.2560000000003</v>
      </c>
      <c r="E76" s="25">
        <v>44.065120581433767</v>
      </c>
      <c r="F76" s="25">
        <v>8985.0117699999992</v>
      </c>
      <c r="G76" s="25">
        <v>74.226458136292479</v>
      </c>
      <c r="H76" s="25"/>
      <c r="I76" s="25"/>
      <c r="J76" s="25"/>
      <c r="K76" s="25"/>
      <c r="L76" s="25"/>
      <c r="M76" s="25"/>
    </row>
    <row r="77" spans="1:13" ht="25.5" x14ac:dyDescent="0.2">
      <c r="A77" s="23" t="s">
        <v>664</v>
      </c>
      <c r="B77" s="23" t="s">
        <v>518</v>
      </c>
      <c r="C77" s="25">
        <v>21.015000000000001</v>
      </c>
      <c r="D77" s="25">
        <v>10.450799999999999</v>
      </c>
      <c r="E77" s="25">
        <v>49.730192719486077</v>
      </c>
      <c r="F77" s="25">
        <v>11.706</v>
      </c>
      <c r="G77" s="25">
        <v>89.277293695540749</v>
      </c>
      <c r="H77" s="25">
        <v>21.015000000000001</v>
      </c>
      <c r="I77" s="25">
        <v>10.450799999999999</v>
      </c>
      <c r="J77" s="25">
        <v>49.730192719486077</v>
      </c>
      <c r="K77" s="25">
        <v>11.706</v>
      </c>
      <c r="L77" s="25">
        <v>89.277293695540749</v>
      </c>
      <c r="M77" s="25">
        <v>2.4599999999999991</v>
      </c>
    </row>
    <row r="78" spans="1:13" ht="25.5" x14ac:dyDescent="0.2">
      <c r="A78" s="23" t="s">
        <v>152</v>
      </c>
      <c r="B78" s="23" t="s">
        <v>986</v>
      </c>
      <c r="C78" s="25">
        <v>3082.5</v>
      </c>
      <c r="D78" s="25">
        <v>94.52364</v>
      </c>
      <c r="E78" s="25">
        <v>3.0664603406326032</v>
      </c>
      <c r="F78" s="25">
        <v>237.38478000000001</v>
      </c>
      <c r="G78" s="25">
        <v>39.818744908582602</v>
      </c>
      <c r="H78" s="25">
        <v>3082.5</v>
      </c>
      <c r="I78" s="25">
        <v>94.52364</v>
      </c>
      <c r="J78" s="25">
        <v>3.0664603406326032</v>
      </c>
      <c r="K78" s="25">
        <v>237.38478000000001</v>
      </c>
      <c r="L78" s="25">
        <v>39.818744908582602</v>
      </c>
      <c r="M78" s="25">
        <v>39.650739999999999</v>
      </c>
    </row>
    <row r="79" spans="1:13" x14ac:dyDescent="0.2">
      <c r="A79" s="23" t="s">
        <v>315</v>
      </c>
      <c r="B79" s="23" t="s">
        <v>1159</v>
      </c>
      <c r="C79" s="25">
        <v>3074.5</v>
      </c>
      <c r="D79" s="25">
        <v>83.046139999999994</v>
      </c>
      <c r="E79" s="25">
        <v>2.7011266872662221</v>
      </c>
      <c r="F79" s="25">
        <v>233.31116</v>
      </c>
      <c r="G79" s="25">
        <v>35.594585359740179</v>
      </c>
      <c r="H79" s="25">
        <v>3074.5</v>
      </c>
      <c r="I79" s="25">
        <v>83.046139999999994</v>
      </c>
      <c r="J79" s="25">
        <v>2.7011266872662221</v>
      </c>
      <c r="K79" s="25">
        <v>233.31116</v>
      </c>
      <c r="L79" s="25">
        <v>35.594585359740179</v>
      </c>
      <c r="M79" s="25">
        <v>34.141139999999993</v>
      </c>
    </row>
    <row r="80" spans="1:13" ht="25.5" x14ac:dyDescent="0.2">
      <c r="A80" s="23" t="s">
        <v>867</v>
      </c>
      <c r="B80" s="23" t="s">
        <v>806</v>
      </c>
      <c r="C80" s="25">
        <v>8</v>
      </c>
      <c r="D80" s="25">
        <v>11.477499999999999</v>
      </c>
      <c r="E80" s="25">
        <v>143.46875</v>
      </c>
      <c r="F80" s="25">
        <v>4.07362</v>
      </c>
      <c r="G80" s="25" t="s">
        <v>1590</v>
      </c>
      <c r="H80" s="25">
        <v>8</v>
      </c>
      <c r="I80" s="25">
        <v>11.477499999999999</v>
      </c>
      <c r="J80" s="25">
        <v>143.46875</v>
      </c>
      <c r="K80" s="25">
        <v>4.07362</v>
      </c>
      <c r="L80" s="25" t="s">
        <v>1590</v>
      </c>
      <c r="M80" s="25">
        <v>5.5095999999999989</v>
      </c>
    </row>
    <row r="81" spans="1:13" x14ac:dyDescent="0.2">
      <c r="A81" s="23" t="s">
        <v>711</v>
      </c>
      <c r="B81" s="23" t="s">
        <v>672</v>
      </c>
      <c r="C81" s="25">
        <v>244632.60063999999</v>
      </c>
      <c r="D81" s="25">
        <v>121881.06693</v>
      </c>
      <c r="E81" s="25">
        <v>49.82208692183243</v>
      </c>
      <c r="F81" s="25">
        <v>127401.78586</v>
      </c>
      <c r="G81" s="25">
        <v>95.666686386903052</v>
      </c>
      <c r="H81" s="25">
        <v>128025.2</v>
      </c>
      <c r="I81" s="25">
        <v>63028.077519999999</v>
      </c>
      <c r="J81" s="25">
        <v>49.230993210711645</v>
      </c>
      <c r="K81" s="25">
        <v>68197.891950000005</v>
      </c>
      <c r="L81" s="25">
        <v>92.419392620243585</v>
      </c>
      <c r="M81" s="25">
        <v>9656.9598899999983</v>
      </c>
    </row>
    <row r="82" spans="1:13" ht="25.5" x14ac:dyDescent="0.2">
      <c r="A82" s="23" t="s">
        <v>645</v>
      </c>
      <c r="B82" s="23" t="s">
        <v>1181</v>
      </c>
      <c r="C82" s="25">
        <v>115276.8</v>
      </c>
      <c r="D82" s="25">
        <v>57870.333980000003</v>
      </c>
      <c r="E82" s="25">
        <v>50.20119744822896</v>
      </c>
      <c r="F82" s="25">
        <v>58538.006909999996</v>
      </c>
      <c r="G82" s="25">
        <v>98.859419776579486</v>
      </c>
      <c r="H82" s="25"/>
      <c r="I82" s="25"/>
      <c r="J82" s="25"/>
      <c r="K82" s="25"/>
      <c r="L82" s="25"/>
      <c r="M82" s="25"/>
    </row>
    <row r="83" spans="1:13" ht="25.5" x14ac:dyDescent="0.2">
      <c r="A83" s="23" t="s">
        <v>245</v>
      </c>
      <c r="B83" s="23" t="s">
        <v>135</v>
      </c>
      <c r="C83" s="25">
        <v>115276.8</v>
      </c>
      <c r="D83" s="25">
        <v>57870.333980000003</v>
      </c>
      <c r="E83" s="25">
        <v>50.20119744822896</v>
      </c>
      <c r="F83" s="25">
        <v>58538.006909999996</v>
      </c>
      <c r="G83" s="25">
        <v>98.859419776579486</v>
      </c>
      <c r="H83" s="25"/>
      <c r="I83" s="25"/>
      <c r="J83" s="25"/>
      <c r="K83" s="25"/>
      <c r="L83" s="25"/>
      <c r="M83" s="25"/>
    </row>
    <row r="84" spans="1:13" ht="25.5" x14ac:dyDescent="0.2">
      <c r="A84" s="23" t="s">
        <v>959</v>
      </c>
      <c r="B84" s="23" t="s">
        <v>1089</v>
      </c>
      <c r="C84" s="25">
        <v>355.60064</v>
      </c>
      <c r="D84" s="25">
        <v>159.65543</v>
      </c>
      <c r="E84" s="25">
        <v>44.897396697598744</v>
      </c>
      <c r="F84" s="25">
        <v>142.98699999999999</v>
      </c>
      <c r="G84" s="25">
        <v>111.65730451020023</v>
      </c>
      <c r="H84" s="25"/>
      <c r="I84" s="25"/>
      <c r="J84" s="25"/>
      <c r="K84" s="25"/>
      <c r="L84" s="25"/>
      <c r="M84" s="25"/>
    </row>
    <row r="85" spans="1:13" ht="38.25" x14ac:dyDescent="0.2">
      <c r="A85" s="23" t="s">
        <v>765</v>
      </c>
      <c r="B85" s="23" t="s">
        <v>726</v>
      </c>
      <c r="C85" s="25">
        <v>355.60064</v>
      </c>
      <c r="D85" s="25">
        <v>159.65543</v>
      </c>
      <c r="E85" s="25">
        <v>44.897396697598744</v>
      </c>
      <c r="F85" s="25">
        <v>142.98699999999999</v>
      </c>
      <c r="G85" s="25">
        <v>111.65730451020023</v>
      </c>
      <c r="H85" s="25"/>
      <c r="I85" s="25"/>
      <c r="J85" s="25"/>
      <c r="K85" s="25"/>
      <c r="L85" s="25"/>
      <c r="M85" s="25"/>
    </row>
    <row r="86" spans="1:13" ht="38.25" x14ac:dyDescent="0.2">
      <c r="A86" s="23" t="s">
        <v>111</v>
      </c>
      <c r="B86" s="23" t="s">
        <v>318</v>
      </c>
      <c r="C86" s="25">
        <v>5820</v>
      </c>
      <c r="D86" s="25">
        <v>4569.1000000000004</v>
      </c>
      <c r="E86" s="25">
        <v>78.506872852233684</v>
      </c>
      <c r="F86" s="25">
        <v>4367.0550000000003</v>
      </c>
      <c r="G86" s="25">
        <v>104.62657328565818</v>
      </c>
      <c r="H86" s="25">
        <v>5820</v>
      </c>
      <c r="I86" s="25">
        <v>4569.1000000000004</v>
      </c>
      <c r="J86" s="25">
        <v>78.506872852233684</v>
      </c>
      <c r="K86" s="25">
        <v>4367.0550000000003</v>
      </c>
      <c r="L86" s="25">
        <v>104.62657328565818</v>
      </c>
      <c r="M86" s="25">
        <v>1036.4000000000005</v>
      </c>
    </row>
    <row r="87" spans="1:13" ht="25.5" x14ac:dyDescent="0.2">
      <c r="A87" s="23" t="s">
        <v>444</v>
      </c>
      <c r="B87" s="23" t="s">
        <v>165</v>
      </c>
      <c r="C87" s="25">
        <v>123180.2</v>
      </c>
      <c r="D87" s="25">
        <v>59281.97752</v>
      </c>
      <c r="E87" s="25">
        <v>48.126222818277611</v>
      </c>
      <c r="F87" s="25">
        <v>64353.736949999999</v>
      </c>
      <c r="G87" s="25">
        <v>92.118935635485272</v>
      </c>
      <c r="H87" s="25">
        <v>122205.2</v>
      </c>
      <c r="I87" s="25">
        <v>58458.97752</v>
      </c>
      <c r="J87" s="25">
        <v>47.836734868892648</v>
      </c>
      <c r="K87" s="25">
        <v>63830.836949999997</v>
      </c>
      <c r="L87" s="25">
        <v>91.584225295043709</v>
      </c>
      <c r="M87" s="25">
        <v>8620.5598899999968</v>
      </c>
    </row>
    <row r="88" spans="1:13" ht="51" x14ac:dyDescent="0.2">
      <c r="A88" s="23" t="s">
        <v>69</v>
      </c>
      <c r="B88" s="23" t="s">
        <v>268</v>
      </c>
      <c r="C88" s="25">
        <v>1568</v>
      </c>
      <c r="D88" s="25">
        <v>686.05</v>
      </c>
      <c r="E88" s="25">
        <v>43.753188775510196</v>
      </c>
      <c r="F88" s="25">
        <v>748.07249999999999</v>
      </c>
      <c r="G88" s="25">
        <v>91.709025528942718</v>
      </c>
      <c r="H88" s="25">
        <v>1568</v>
      </c>
      <c r="I88" s="25">
        <v>686.05</v>
      </c>
      <c r="J88" s="25">
        <v>43.753188775510196</v>
      </c>
      <c r="K88" s="25">
        <v>748.07249999999999</v>
      </c>
      <c r="L88" s="25">
        <v>91.709025528942718</v>
      </c>
      <c r="M88" s="25">
        <v>13.769999999999982</v>
      </c>
    </row>
    <row r="89" spans="1:13" ht="25.5" x14ac:dyDescent="0.2">
      <c r="A89" s="23" t="s">
        <v>220</v>
      </c>
      <c r="B89" s="23" t="s">
        <v>624</v>
      </c>
      <c r="C89" s="25">
        <v>77200</v>
      </c>
      <c r="D89" s="25">
        <v>33131.440020000002</v>
      </c>
      <c r="E89" s="25">
        <v>42.916373082901558</v>
      </c>
      <c r="F89" s="25">
        <v>38606.185340000004</v>
      </c>
      <c r="G89" s="25">
        <v>85.818994361176621</v>
      </c>
      <c r="H89" s="25">
        <v>77200</v>
      </c>
      <c r="I89" s="25">
        <v>33131.440020000002</v>
      </c>
      <c r="J89" s="25">
        <v>42.916373082901558</v>
      </c>
      <c r="K89" s="25">
        <v>38606.185340000004</v>
      </c>
      <c r="L89" s="25">
        <v>85.818994361176621</v>
      </c>
      <c r="M89" s="25">
        <v>4935.2248900000013</v>
      </c>
    </row>
    <row r="90" spans="1:13" ht="38.25" x14ac:dyDescent="0.2">
      <c r="A90" s="23" t="s">
        <v>395</v>
      </c>
      <c r="B90" s="23" t="s">
        <v>1106</v>
      </c>
      <c r="C90" s="25">
        <v>25392.5</v>
      </c>
      <c r="D90" s="25">
        <v>11636.5</v>
      </c>
      <c r="E90" s="25">
        <v>45.826523579797183</v>
      </c>
      <c r="F90" s="25">
        <v>13357.420099999999</v>
      </c>
      <c r="G90" s="25">
        <v>87.116373617686847</v>
      </c>
      <c r="H90" s="25">
        <v>25392.5</v>
      </c>
      <c r="I90" s="25">
        <v>11636.5</v>
      </c>
      <c r="J90" s="25">
        <v>45.826523579797183</v>
      </c>
      <c r="K90" s="25">
        <v>13357.420099999999</v>
      </c>
      <c r="L90" s="25">
        <v>87.116373617686847</v>
      </c>
      <c r="M90" s="25">
        <v>1850.5</v>
      </c>
    </row>
    <row r="91" spans="1:13" ht="38.25" x14ac:dyDescent="0.2">
      <c r="A91" s="23" t="s">
        <v>364</v>
      </c>
      <c r="B91" s="23" t="s">
        <v>223</v>
      </c>
      <c r="C91" s="25">
        <v>25392.5</v>
      </c>
      <c r="D91" s="25">
        <v>11636.5</v>
      </c>
      <c r="E91" s="25">
        <v>45.826523579797183</v>
      </c>
      <c r="F91" s="25">
        <v>13357.420099999999</v>
      </c>
      <c r="G91" s="25">
        <v>87.116373617686847</v>
      </c>
      <c r="H91" s="25">
        <v>25392.5</v>
      </c>
      <c r="I91" s="25">
        <v>11636.5</v>
      </c>
      <c r="J91" s="25">
        <v>45.826523579797183</v>
      </c>
      <c r="K91" s="25">
        <v>13357.420099999999</v>
      </c>
      <c r="L91" s="25">
        <v>87.116373617686847</v>
      </c>
      <c r="M91" s="25">
        <v>1850.5</v>
      </c>
    </row>
    <row r="92" spans="1:13" x14ac:dyDescent="0.2">
      <c r="A92" s="23" t="s">
        <v>630</v>
      </c>
      <c r="B92" s="23" t="s">
        <v>599</v>
      </c>
      <c r="C92" s="25">
        <v>4662.8999999999996</v>
      </c>
      <c r="D92" s="25">
        <v>2598.605</v>
      </c>
      <c r="E92" s="25">
        <v>55.729374423641943</v>
      </c>
      <c r="F92" s="25">
        <v>2029.9949999999999</v>
      </c>
      <c r="G92" s="25">
        <v>128.01041381875328</v>
      </c>
      <c r="H92" s="25">
        <v>4662.8999999999996</v>
      </c>
      <c r="I92" s="25">
        <v>2598.605</v>
      </c>
      <c r="J92" s="25">
        <v>55.729374423641943</v>
      </c>
      <c r="K92" s="25">
        <v>2029.9949999999999</v>
      </c>
      <c r="L92" s="25">
        <v>128.01041381875328</v>
      </c>
      <c r="M92" s="25">
        <v>459.82499999999982</v>
      </c>
    </row>
    <row r="93" spans="1:13" ht="38.25" x14ac:dyDescent="0.2">
      <c r="A93" s="23" t="s">
        <v>233</v>
      </c>
      <c r="B93" s="23" t="s">
        <v>971</v>
      </c>
      <c r="C93" s="25">
        <v>145</v>
      </c>
      <c r="D93" s="25">
        <v>79.2</v>
      </c>
      <c r="E93" s="25">
        <v>54.620689655172413</v>
      </c>
      <c r="F93" s="25">
        <v>43.2</v>
      </c>
      <c r="G93" s="25">
        <v>183.33333333333331</v>
      </c>
      <c r="H93" s="25"/>
      <c r="I93" s="25"/>
      <c r="J93" s="25"/>
      <c r="K93" s="25"/>
      <c r="L93" s="25"/>
      <c r="M93" s="25"/>
    </row>
    <row r="94" spans="1:13" ht="25.5" x14ac:dyDescent="0.2">
      <c r="A94" s="23" t="s">
        <v>425</v>
      </c>
      <c r="B94" s="23" t="s">
        <v>251</v>
      </c>
      <c r="C94" s="25"/>
      <c r="D94" s="25"/>
      <c r="E94" s="25" t="s">
        <v>1452</v>
      </c>
      <c r="F94" s="25">
        <v>3.5</v>
      </c>
      <c r="G94" s="25" t="s">
        <v>1589</v>
      </c>
      <c r="H94" s="25"/>
      <c r="I94" s="25"/>
      <c r="J94" s="25"/>
      <c r="K94" s="25"/>
      <c r="L94" s="25"/>
      <c r="M94" s="25"/>
    </row>
    <row r="95" spans="1:13" ht="63.75" x14ac:dyDescent="0.2">
      <c r="A95" s="23" t="s">
        <v>51</v>
      </c>
      <c r="B95" s="23" t="s">
        <v>114</v>
      </c>
      <c r="C95" s="25">
        <v>40</v>
      </c>
      <c r="D95" s="25">
        <v>24</v>
      </c>
      <c r="E95" s="25">
        <v>60</v>
      </c>
      <c r="F95" s="25">
        <v>36</v>
      </c>
      <c r="G95" s="25">
        <v>66.666666666666657</v>
      </c>
      <c r="H95" s="25"/>
      <c r="I95" s="25"/>
      <c r="J95" s="25"/>
      <c r="K95" s="25"/>
      <c r="L95" s="25"/>
      <c r="M95" s="25"/>
    </row>
    <row r="96" spans="1:13" ht="38.25" x14ac:dyDescent="0.2">
      <c r="A96" s="23" t="s">
        <v>968</v>
      </c>
      <c r="B96" s="23" t="s">
        <v>189</v>
      </c>
      <c r="C96" s="25">
        <v>10752</v>
      </c>
      <c r="D96" s="25">
        <v>9309.9575000000004</v>
      </c>
      <c r="E96" s="25">
        <v>86.588146391369051</v>
      </c>
      <c r="F96" s="25">
        <v>7483.3640100000002</v>
      </c>
      <c r="G96" s="25">
        <v>124.40872163320036</v>
      </c>
      <c r="H96" s="25">
        <v>10752</v>
      </c>
      <c r="I96" s="25">
        <v>9309.9575000000004</v>
      </c>
      <c r="J96" s="25">
        <v>86.588146391369051</v>
      </c>
      <c r="K96" s="25">
        <v>7483.3640100000002</v>
      </c>
      <c r="L96" s="25">
        <v>124.40872163320036</v>
      </c>
      <c r="M96" s="25">
        <v>1328.8150000000005</v>
      </c>
    </row>
    <row r="97" spans="1:13" ht="51" x14ac:dyDescent="0.2">
      <c r="A97" s="23" t="s">
        <v>308</v>
      </c>
      <c r="B97" s="23" t="s">
        <v>751</v>
      </c>
      <c r="C97" s="25">
        <v>2340</v>
      </c>
      <c r="D97" s="25">
        <v>4865.0775000000003</v>
      </c>
      <c r="E97" s="25" t="s">
        <v>1590</v>
      </c>
      <c r="F97" s="25">
        <v>3006.6140099999998</v>
      </c>
      <c r="G97" s="25">
        <v>161.81250682058788</v>
      </c>
      <c r="H97" s="25">
        <v>2340</v>
      </c>
      <c r="I97" s="25">
        <v>4865.0775000000003</v>
      </c>
      <c r="J97" s="25" t="s">
        <v>1590</v>
      </c>
      <c r="K97" s="25">
        <v>3006.6140099999998</v>
      </c>
      <c r="L97" s="25">
        <v>161.81250682058788</v>
      </c>
      <c r="M97" s="25">
        <v>687.52500000000055</v>
      </c>
    </row>
    <row r="98" spans="1:13" ht="102" x14ac:dyDescent="0.2">
      <c r="A98" s="23" t="s">
        <v>941</v>
      </c>
      <c r="B98" s="23" t="s">
        <v>218</v>
      </c>
      <c r="C98" s="25">
        <v>8412</v>
      </c>
      <c r="D98" s="25">
        <v>4444.88</v>
      </c>
      <c r="E98" s="25">
        <v>52.839752734189247</v>
      </c>
      <c r="F98" s="25">
        <v>4476.75</v>
      </c>
      <c r="G98" s="25">
        <v>99.288099625844637</v>
      </c>
      <c r="H98" s="25">
        <v>8412</v>
      </c>
      <c r="I98" s="25">
        <v>4444.88</v>
      </c>
      <c r="J98" s="25">
        <v>52.839752734189247</v>
      </c>
      <c r="K98" s="25">
        <v>4476.75</v>
      </c>
      <c r="L98" s="25">
        <v>99.288099625844637</v>
      </c>
      <c r="M98" s="25">
        <v>641.29</v>
      </c>
    </row>
    <row r="99" spans="1:13" x14ac:dyDescent="0.2">
      <c r="A99" s="23" t="s">
        <v>1110</v>
      </c>
      <c r="B99" s="23" t="s">
        <v>759</v>
      </c>
      <c r="C99" s="25">
        <v>790</v>
      </c>
      <c r="D99" s="25">
        <v>715</v>
      </c>
      <c r="E99" s="25">
        <v>90.506329113924053</v>
      </c>
      <c r="F99" s="25">
        <v>440.2</v>
      </c>
      <c r="G99" s="25">
        <v>162.42616992276237</v>
      </c>
      <c r="H99" s="25"/>
      <c r="I99" s="25"/>
      <c r="J99" s="25"/>
      <c r="K99" s="25"/>
      <c r="L99" s="25"/>
      <c r="M99" s="25"/>
    </row>
    <row r="100" spans="1:13" ht="63.75" x14ac:dyDescent="0.2">
      <c r="A100" s="23" t="s">
        <v>781</v>
      </c>
      <c r="B100" s="23" t="s">
        <v>736</v>
      </c>
      <c r="C100" s="25">
        <v>4.8</v>
      </c>
      <c r="D100" s="25">
        <v>1.6</v>
      </c>
      <c r="E100" s="25">
        <v>33.333333333333336</v>
      </c>
      <c r="F100" s="25">
        <v>1.6</v>
      </c>
      <c r="G100" s="25">
        <v>100</v>
      </c>
      <c r="H100" s="25">
        <v>4.8</v>
      </c>
      <c r="I100" s="25">
        <v>1.6</v>
      </c>
      <c r="J100" s="25">
        <v>33.333333333333336</v>
      </c>
      <c r="K100" s="25">
        <v>1.6</v>
      </c>
      <c r="L100" s="25">
        <v>100</v>
      </c>
      <c r="M100" s="25"/>
    </row>
    <row r="101" spans="1:13" ht="38.25" x14ac:dyDescent="0.2">
      <c r="A101" s="23" t="s">
        <v>411</v>
      </c>
      <c r="B101" s="23" t="s">
        <v>734</v>
      </c>
      <c r="C101" s="25">
        <v>480</v>
      </c>
      <c r="D101" s="25">
        <v>89.6</v>
      </c>
      <c r="E101" s="25">
        <v>18.666666666666664</v>
      </c>
      <c r="F101" s="25">
        <v>134.4</v>
      </c>
      <c r="G101" s="25">
        <v>66.666666666666657</v>
      </c>
      <c r="H101" s="25">
        <v>480</v>
      </c>
      <c r="I101" s="25">
        <v>84.8</v>
      </c>
      <c r="J101" s="25">
        <v>17.666666666666668</v>
      </c>
      <c r="K101" s="25">
        <v>134.4</v>
      </c>
      <c r="L101" s="25">
        <v>63.095238095238095</v>
      </c>
      <c r="M101" s="25">
        <v>4.7999999999999972</v>
      </c>
    </row>
    <row r="102" spans="1:13" ht="51" x14ac:dyDescent="0.2">
      <c r="A102" s="23" t="s">
        <v>376</v>
      </c>
      <c r="B102" s="23" t="s">
        <v>932</v>
      </c>
      <c r="C102" s="25">
        <v>480</v>
      </c>
      <c r="D102" s="25">
        <v>84.8</v>
      </c>
      <c r="E102" s="25">
        <v>17.666666666666668</v>
      </c>
      <c r="F102" s="25">
        <v>134.4</v>
      </c>
      <c r="G102" s="25">
        <v>63.095238095238095</v>
      </c>
      <c r="H102" s="25">
        <v>480</v>
      </c>
      <c r="I102" s="25">
        <v>84.8</v>
      </c>
      <c r="J102" s="25">
        <v>17.666666666666668</v>
      </c>
      <c r="K102" s="25">
        <v>134.4</v>
      </c>
      <c r="L102" s="25">
        <v>63.095238095238095</v>
      </c>
      <c r="M102" s="25">
        <v>4.7999999999999972</v>
      </c>
    </row>
    <row r="103" spans="1:13" ht="51" x14ac:dyDescent="0.2">
      <c r="A103" s="23" t="s">
        <v>1009</v>
      </c>
      <c r="B103" s="23" t="s">
        <v>286</v>
      </c>
      <c r="C103" s="25"/>
      <c r="D103" s="25">
        <v>4.8</v>
      </c>
      <c r="E103" s="25" t="s">
        <v>1452</v>
      </c>
      <c r="F103" s="25"/>
      <c r="G103" s="25"/>
      <c r="H103" s="25"/>
      <c r="I103" s="25"/>
      <c r="J103" s="25"/>
      <c r="K103" s="25"/>
      <c r="L103" s="25"/>
      <c r="M103" s="25"/>
    </row>
    <row r="104" spans="1:13" ht="25.5" x14ac:dyDescent="0.2">
      <c r="A104" s="23" t="s">
        <v>950</v>
      </c>
      <c r="B104" s="23" t="s">
        <v>945</v>
      </c>
      <c r="C104" s="25">
        <v>210</v>
      </c>
      <c r="D104" s="25"/>
      <c r="E104" s="25" t="s">
        <v>1589</v>
      </c>
      <c r="F104" s="25">
        <v>147</v>
      </c>
      <c r="G104" s="25" t="s">
        <v>1589</v>
      </c>
      <c r="H104" s="25">
        <v>210</v>
      </c>
      <c r="I104" s="25"/>
      <c r="J104" s="25" t="s">
        <v>1589</v>
      </c>
      <c r="K104" s="25">
        <v>147</v>
      </c>
      <c r="L104" s="25" t="s">
        <v>1589</v>
      </c>
      <c r="M104" s="25"/>
    </row>
    <row r="105" spans="1:13" ht="51" x14ac:dyDescent="0.2">
      <c r="A105" s="23" t="s">
        <v>917</v>
      </c>
      <c r="B105" s="23" t="s">
        <v>438</v>
      </c>
      <c r="C105" s="25">
        <v>210</v>
      </c>
      <c r="D105" s="25"/>
      <c r="E105" s="25" t="s">
        <v>1589</v>
      </c>
      <c r="F105" s="25">
        <v>147</v>
      </c>
      <c r="G105" s="25" t="s">
        <v>1589</v>
      </c>
      <c r="H105" s="25">
        <v>210</v>
      </c>
      <c r="I105" s="25"/>
      <c r="J105" s="25" t="s">
        <v>1589</v>
      </c>
      <c r="K105" s="25">
        <v>147</v>
      </c>
      <c r="L105" s="25" t="s">
        <v>1589</v>
      </c>
      <c r="M105" s="25"/>
    </row>
    <row r="106" spans="1:13" ht="38.25" x14ac:dyDescent="0.2">
      <c r="A106" s="23" t="s">
        <v>754</v>
      </c>
      <c r="B106" s="23" t="s">
        <v>770</v>
      </c>
      <c r="C106" s="25">
        <v>120</v>
      </c>
      <c r="D106" s="25"/>
      <c r="E106" s="25" t="s">
        <v>1589</v>
      </c>
      <c r="F106" s="25">
        <v>108.8</v>
      </c>
      <c r="G106" s="25" t="s">
        <v>1589</v>
      </c>
      <c r="H106" s="25">
        <v>120</v>
      </c>
      <c r="I106" s="25"/>
      <c r="J106" s="25" t="s">
        <v>1589</v>
      </c>
      <c r="K106" s="25">
        <v>108.8</v>
      </c>
      <c r="L106" s="25" t="s">
        <v>1589</v>
      </c>
      <c r="M106" s="25"/>
    </row>
    <row r="107" spans="1:13" ht="51" x14ac:dyDescent="0.2">
      <c r="A107" s="23" t="s">
        <v>184</v>
      </c>
      <c r="B107" s="23" t="s">
        <v>1021</v>
      </c>
      <c r="C107" s="25">
        <v>120</v>
      </c>
      <c r="D107" s="25"/>
      <c r="E107" s="25" t="s">
        <v>1589</v>
      </c>
      <c r="F107" s="25">
        <v>108.8</v>
      </c>
      <c r="G107" s="25" t="s">
        <v>1589</v>
      </c>
      <c r="H107" s="25">
        <v>120</v>
      </c>
      <c r="I107" s="25"/>
      <c r="J107" s="25" t="s">
        <v>1589</v>
      </c>
      <c r="K107" s="25">
        <v>108.8</v>
      </c>
      <c r="L107" s="25" t="s">
        <v>1589</v>
      </c>
      <c r="M107" s="25"/>
    </row>
    <row r="108" spans="1:13" ht="25.5" x14ac:dyDescent="0.2">
      <c r="A108" s="23" t="s">
        <v>623</v>
      </c>
      <c r="B108" s="23" t="s">
        <v>541</v>
      </c>
      <c r="C108" s="25"/>
      <c r="D108" s="25">
        <v>14.025</v>
      </c>
      <c r="E108" s="25" t="s">
        <v>1452</v>
      </c>
      <c r="F108" s="25"/>
      <c r="G108" s="25" t="s">
        <v>1452</v>
      </c>
      <c r="H108" s="25"/>
      <c r="I108" s="25">
        <v>14.025</v>
      </c>
      <c r="J108" s="25" t="s">
        <v>1452</v>
      </c>
      <c r="K108" s="25"/>
      <c r="L108" s="25" t="s">
        <v>1452</v>
      </c>
      <c r="M108" s="25">
        <v>2.625</v>
      </c>
    </row>
    <row r="109" spans="1:13" ht="51" x14ac:dyDescent="0.2">
      <c r="A109" s="23" t="s">
        <v>400</v>
      </c>
      <c r="B109" s="23" t="s">
        <v>369</v>
      </c>
      <c r="C109" s="25">
        <v>1060</v>
      </c>
      <c r="D109" s="25">
        <v>741</v>
      </c>
      <c r="E109" s="25">
        <v>69.905660377358487</v>
      </c>
      <c r="F109" s="25">
        <v>654</v>
      </c>
      <c r="G109" s="25">
        <v>113.30275229357798</v>
      </c>
      <c r="H109" s="25">
        <v>1060</v>
      </c>
      <c r="I109" s="25">
        <v>741</v>
      </c>
      <c r="J109" s="25">
        <v>69.905660377358487</v>
      </c>
      <c r="K109" s="25">
        <v>654</v>
      </c>
      <c r="L109" s="25">
        <v>113.30275229357798</v>
      </c>
      <c r="M109" s="25"/>
    </row>
    <row r="110" spans="1:13" ht="51" x14ac:dyDescent="0.2">
      <c r="A110" s="23" t="s">
        <v>578</v>
      </c>
      <c r="B110" s="23" t="s">
        <v>1078</v>
      </c>
      <c r="C110" s="25">
        <v>245</v>
      </c>
      <c r="D110" s="25">
        <v>90</v>
      </c>
      <c r="E110" s="25">
        <v>36.734693877551024</v>
      </c>
      <c r="F110" s="25">
        <v>220</v>
      </c>
      <c r="G110" s="25">
        <v>40.909090909090914</v>
      </c>
      <c r="H110" s="25">
        <v>245</v>
      </c>
      <c r="I110" s="25">
        <v>90</v>
      </c>
      <c r="J110" s="25">
        <v>36.734693877551024</v>
      </c>
      <c r="K110" s="25">
        <v>220</v>
      </c>
      <c r="L110" s="25">
        <v>40.909090909090914</v>
      </c>
      <c r="M110" s="25">
        <v>25</v>
      </c>
    </row>
    <row r="111" spans="1:13" ht="38.25" x14ac:dyDescent="0.2">
      <c r="A111" s="23" t="s">
        <v>635</v>
      </c>
      <c r="B111" s="23" t="s">
        <v>540</v>
      </c>
      <c r="C111" s="25">
        <v>510</v>
      </c>
      <c r="D111" s="25">
        <v>165</v>
      </c>
      <c r="E111" s="25">
        <v>32.352941176470587</v>
      </c>
      <c r="F111" s="25">
        <v>340</v>
      </c>
      <c r="G111" s="25">
        <v>48.529411764705884</v>
      </c>
      <c r="H111" s="25">
        <v>510</v>
      </c>
      <c r="I111" s="25">
        <v>165</v>
      </c>
      <c r="J111" s="25">
        <v>32.352941176470587</v>
      </c>
      <c r="K111" s="25">
        <v>340</v>
      </c>
      <c r="L111" s="25">
        <v>48.529411764705884</v>
      </c>
      <c r="M111" s="25"/>
    </row>
    <row r="112" spans="1:13" ht="25.5" x14ac:dyDescent="0.2">
      <c r="A112" s="23" t="s">
        <v>216</v>
      </c>
      <c r="B112" s="23" t="s">
        <v>448</v>
      </c>
      <c r="C112" s="25">
        <v>25.068619999999999</v>
      </c>
      <c r="D112" s="25">
        <v>41.859949999999998</v>
      </c>
      <c r="E112" s="25">
        <v>166.98146926316645</v>
      </c>
      <c r="F112" s="25">
        <v>61.45431</v>
      </c>
      <c r="G112" s="25">
        <v>68.115564229750518</v>
      </c>
      <c r="H112" s="25">
        <v>24</v>
      </c>
      <c r="I112" s="25">
        <v>20.55996</v>
      </c>
      <c r="J112" s="25">
        <v>85.666499999999999</v>
      </c>
      <c r="K112" s="25">
        <v>24.11495</v>
      </c>
      <c r="L112" s="25">
        <v>85.258148990563939</v>
      </c>
      <c r="M112" s="25">
        <v>27.906579999999998</v>
      </c>
    </row>
    <row r="113" spans="1:13" x14ac:dyDescent="0.2">
      <c r="A113" s="23" t="s">
        <v>1117</v>
      </c>
      <c r="B113" s="23" t="s">
        <v>1123</v>
      </c>
      <c r="C113" s="25">
        <v>0.30025000000000002</v>
      </c>
      <c r="D113" s="25">
        <v>3.3614600000000001</v>
      </c>
      <c r="E113" s="25" t="s">
        <v>1590</v>
      </c>
      <c r="F113" s="25">
        <v>7.5198</v>
      </c>
      <c r="G113" s="25">
        <v>44.70145482592622</v>
      </c>
      <c r="H113" s="25"/>
      <c r="I113" s="25"/>
      <c r="J113" s="25"/>
      <c r="K113" s="25"/>
      <c r="L113" s="25"/>
      <c r="M113" s="25"/>
    </row>
    <row r="114" spans="1:13" ht="25.5" x14ac:dyDescent="0.2">
      <c r="A114" s="23" t="s">
        <v>720</v>
      </c>
      <c r="B114" s="23" t="s">
        <v>530</v>
      </c>
      <c r="C114" s="25"/>
      <c r="D114" s="25">
        <v>0.51527999999999996</v>
      </c>
      <c r="E114" s="25" t="s">
        <v>1452</v>
      </c>
      <c r="F114" s="25">
        <v>7.1476600000000001</v>
      </c>
      <c r="G114" s="25">
        <v>7.2090726195706001</v>
      </c>
      <c r="H114" s="25"/>
      <c r="I114" s="25"/>
      <c r="J114" s="25"/>
      <c r="K114" s="25"/>
      <c r="L114" s="25"/>
      <c r="M114" s="25"/>
    </row>
    <row r="115" spans="1:13" ht="25.5" x14ac:dyDescent="0.2">
      <c r="A115" s="23" t="s">
        <v>747</v>
      </c>
      <c r="B115" s="23" t="s">
        <v>481</v>
      </c>
      <c r="C115" s="25">
        <v>0.30025000000000002</v>
      </c>
      <c r="D115" s="25">
        <v>2.8461799999999999</v>
      </c>
      <c r="E115" s="25" t="s">
        <v>1590</v>
      </c>
      <c r="F115" s="25">
        <v>0.37214000000000003</v>
      </c>
      <c r="G115" s="25" t="s">
        <v>1590</v>
      </c>
      <c r="H115" s="25"/>
      <c r="I115" s="25"/>
      <c r="J115" s="25"/>
      <c r="K115" s="25"/>
      <c r="L115" s="25"/>
      <c r="M115" s="25"/>
    </row>
    <row r="116" spans="1:13" x14ac:dyDescent="0.2">
      <c r="A116" s="23" t="s">
        <v>1049</v>
      </c>
      <c r="B116" s="23" t="s">
        <v>802</v>
      </c>
      <c r="C116" s="25">
        <v>6</v>
      </c>
      <c r="D116" s="25">
        <v>2.3046000000000002</v>
      </c>
      <c r="E116" s="25">
        <v>38.410000000000004</v>
      </c>
      <c r="F116" s="25">
        <v>2.1810100000000001</v>
      </c>
      <c r="G116" s="25">
        <v>105.66664068482035</v>
      </c>
      <c r="H116" s="25">
        <v>6</v>
      </c>
      <c r="I116" s="25">
        <v>2.3046000000000002</v>
      </c>
      <c r="J116" s="25">
        <v>38.410000000000004</v>
      </c>
      <c r="K116" s="25">
        <v>2.1810100000000001</v>
      </c>
      <c r="L116" s="25">
        <v>105.66664068482035</v>
      </c>
      <c r="M116" s="25">
        <v>2.2936000000000001</v>
      </c>
    </row>
    <row r="117" spans="1:13" x14ac:dyDescent="0.2">
      <c r="A117" s="23" t="s">
        <v>833</v>
      </c>
      <c r="B117" s="23" t="s">
        <v>187</v>
      </c>
      <c r="C117" s="25">
        <v>3</v>
      </c>
      <c r="D117" s="25">
        <v>0.80759999999999998</v>
      </c>
      <c r="E117" s="25">
        <v>26.919999999999998</v>
      </c>
      <c r="F117" s="25">
        <v>1.0727500000000001</v>
      </c>
      <c r="G117" s="25">
        <v>75.283150780703792</v>
      </c>
      <c r="H117" s="25">
        <v>3</v>
      </c>
      <c r="I117" s="25">
        <v>0.80759999999999998</v>
      </c>
      <c r="J117" s="25">
        <v>26.919999999999998</v>
      </c>
      <c r="K117" s="25">
        <v>1.0727500000000001</v>
      </c>
      <c r="L117" s="25">
        <v>75.283150780703792</v>
      </c>
      <c r="M117" s="25">
        <v>0.80759999999999998</v>
      </c>
    </row>
    <row r="118" spans="1:13" x14ac:dyDescent="0.2">
      <c r="A118" s="23" t="s">
        <v>571</v>
      </c>
      <c r="B118" s="23" t="s">
        <v>1187</v>
      </c>
      <c r="C118" s="25">
        <v>3</v>
      </c>
      <c r="D118" s="25">
        <v>0.80759999999999998</v>
      </c>
      <c r="E118" s="25">
        <v>26.919999999999998</v>
      </c>
      <c r="F118" s="25">
        <v>1.0727500000000001</v>
      </c>
      <c r="G118" s="25">
        <v>75.283150780703792</v>
      </c>
      <c r="H118" s="25">
        <v>3</v>
      </c>
      <c r="I118" s="25">
        <v>0.80759999999999998</v>
      </c>
      <c r="J118" s="25">
        <v>26.919999999999998</v>
      </c>
      <c r="K118" s="25">
        <v>1.0727500000000001</v>
      </c>
      <c r="L118" s="25">
        <v>75.283150780703792</v>
      </c>
      <c r="M118" s="25">
        <v>0.80759999999999998</v>
      </c>
    </row>
    <row r="119" spans="1:13" x14ac:dyDescent="0.2">
      <c r="A119" s="23" t="s">
        <v>1003</v>
      </c>
      <c r="B119" s="23" t="s">
        <v>880</v>
      </c>
      <c r="C119" s="25">
        <v>3</v>
      </c>
      <c r="D119" s="25">
        <v>1.4970000000000001</v>
      </c>
      <c r="E119" s="25">
        <v>49.900000000000006</v>
      </c>
      <c r="F119" s="25">
        <v>1.10826</v>
      </c>
      <c r="G119" s="25">
        <v>135.07660657246495</v>
      </c>
      <c r="H119" s="25">
        <v>3</v>
      </c>
      <c r="I119" s="25">
        <v>1.4970000000000001</v>
      </c>
      <c r="J119" s="25">
        <v>49.900000000000006</v>
      </c>
      <c r="K119" s="25">
        <v>1.10826</v>
      </c>
      <c r="L119" s="25">
        <v>135.07660657246495</v>
      </c>
      <c r="M119" s="25">
        <v>1.4860000000000002</v>
      </c>
    </row>
    <row r="120" spans="1:13" ht="51" x14ac:dyDescent="0.2">
      <c r="A120" s="23" t="s">
        <v>496</v>
      </c>
      <c r="B120" s="23" t="s">
        <v>66</v>
      </c>
      <c r="C120" s="25">
        <v>3</v>
      </c>
      <c r="D120" s="25">
        <v>1.4970000000000001</v>
      </c>
      <c r="E120" s="25">
        <v>49.900000000000006</v>
      </c>
      <c r="F120" s="25">
        <v>1.10826</v>
      </c>
      <c r="G120" s="25">
        <v>135.07660657246495</v>
      </c>
      <c r="H120" s="25">
        <v>3</v>
      </c>
      <c r="I120" s="25">
        <v>1.4970000000000001</v>
      </c>
      <c r="J120" s="25">
        <v>49.900000000000006</v>
      </c>
      <c r="K120" s="25">
        <v>1.10826</v>
      </c>
      <c r="L120" s="25">
        <v>135.07660657246495</v>
      </c>
      <c r="M120" s="25">
        <v>1.4860000000000002</v>
      </c>
    </row>
    <row r="121" spans="1:13" x14ac:dyDescent="0.2">
      <c r="A121" s="23" t="s">
        <v>632</v>
      </c>
      <c r="B121" s="23" t="s">
        <v>1130</v>
      </c>
      <c r="C121" s="25">
        <v>16</v>
      </c>
      <c r="D121" s="25">
        <v>3.7705899999999999</v>
      </c>
      <c r="E121" s="25">
        <v>23.566187499999998</v>
      </c>
      <c r="F121" s="25">
        <v>38.420810000000003</v>
      </c>
      <c r="G121" s="25">
        <v>9.8139263591787866</v>
      </c>
      <c r="H121" s="25">
        <v>16</v>
      </c>
      <c r="I121" s="25">
        <v>1.3093600000000001</v>
      </c>
      <c r="J121" s="25">
        <v>8.1835000000000004</v>
      </c>
      <c r="K121" s="25">
        <v>22.25562</v>
      </c>
      <c r="L121" s="25">
        <v>5.8832780214615461</v>
      </c>
      <c r="M121" s="25">
        <v>-0.32075999999999993</v>
      </c>
    </row>
    <row r="122" spans="1:13" x14ac:dyDescent="0.2">
      <c r="A122" s="23" t="s">
        <v>1051</v>
      </c>
      <c r="B122" s="23" t="s">
        <v>1197</v>
      </c>
      <c r="C122" s="25">
        <v>6</v>
      </c>
      <c r="D122" s="25">
        <v>0.47260000000000002</v>
      </c>
      <c r="E122" s="25">
        <v>7.8766666666666669</v>
      </c>
      <c r="F122" s="25">
        <v>39.282449999999997</v>
      </c>
      <c r="G122" s="25">
        <v>1.2030817833409069</v>
      </c>
      <c r="H122" s="25">
        <v>6</v>
      </c>
      <c r="I122" s="25">
        <v>0.23630000000000001</v>
      </c>
      <c r="J122" s="25">
        <v>3.9383333333333335</v>
      </c>
      <c r="K122" s="25">
        <v>19.64115</v>
      </c>
      <c r="L122" s="25">
        <v>1.2030863773251566</v>
      </c>
      <c r="M122" s="25">
        <v>-0.49249000000000004</v>
      </c>
    </row>
    <row r="123" spans="1:13" x14ac:dyDescent="0.2">
      <c r="A123" s="23" t="s">
        <v>690</v>
      </c>
      <c r="B123" s="23" t="s">
        <v>535</v>
      </c>
      <c r="C123" s="25"/>
      <c r="D123" s="25">
        <v>1.376E-2</v>
      </c>
      <c r="E123" s="25" t="s">
        <v>1452</v>
      </c>
      <c r="F123" s="25">
        <v>-2.47004</v>
      </c>
      <c r="G123" s="25" t="s">
        <v>1589</v>
      </c>
      <c r="H123" s="25"/>
      <c r="I123" s="25">
        <v>1.376E-2</v>
      </c>
      <c r="J123" s="25" t="s">
        <v>1452</v>
      </c>
      <c r="K123" s="25">
        <v>-2.47004</v>
      </c>
      <c r="L123" s="25" t="s">
        <v>1589</v>
      </c>
      <c r="M123" s="25"/>
    </row>
    <row r="124" spans="1:13" x14ac:dyDescent="0.2">
      <c r="A124" s="23" t="s">
        <v>458</v>
      </c>
      <c r="B124" s="23" t="s">
        <v>95</v>
      </c>
      <c r="C124" s="25">
        <v>10</v>
      </c>
      <c r="D124" s="25">
        <v>1.0592999999999999</v>
      </c>
      <c r="E124" s="25">
        <v>10.593</v>
      </c>
      <c r="F124" s="25">
        <v>5.0845099999999999</v>
      </c>
      <c r="G124" s="25">
        <v>20.833865996920057</v>
      </c>
      <c r="H124" s="25">
        <v>10</v>
      </c>
      <c r="I124" s="25">
        <v>1.0592999999999999</v>
      </c>
      <c r="J124" s="25">
        <v>10.593</v>
      </c>
      <c r="K124" s="25">
        <v>5.0845099999999999</v>
      </c>
      <c r="L124" s="25">
        <v>20.833865996920057</v>
      </c>
      <c r="M124" s="25">
        <v>0.17172999999999994</v>
      </c>
    </row>
    <row r="125" spans="1:13" x14ac:dyDescent="0.2">
      <c r="A125" s="23" t="s">
        <v>82</v>
      </c>
      <c r="B125" s="23" t="s">
        <v>1242</v>
      </c>
      <c r="C125" s="25"/>
      <c r="D125" s="25"/>
      <c r="E125" s="25" t="s">
        <v>1452</v>
      </c>
      <c r="F125" s="25">
        <v>0.18623999999999999</v>
      </c>
      <c r="G125" s="25" t="s">
        <v>1589</v>
      </c>
      <c r="H125" s="25"/>
      <c r="I125" s="25"/>
      <c r="J125" s="25"/>
      <c r="K125" s="25"/>
      <c r="L125" s="25"/>
      <c r="M125" s="25"/>
    </row>
    <row r="126" spans="1:13" x14ac:dyDescent="0.2">
      <c r="A126" s="23" t="s">
        <v>1113</v>
      </c>
      <c r="B126" s="23" t="s">
        <v>129</v>
      </c>
      <c r="C126" s="25"/>
      <c r="D126" s="25">
        <v>2.2249300000000001</v>
      </c>
      <c r="E126" s="25" t="s">
        <v>1452</v>
      </c>
      <c r="F126" s="25">
        <v>-3.66235</v>
      </c>
      <c r="G126" s="25" t="s">
        <v>1589</v>
      </c>
      <c r="H126" s="25"/>
      <c r="I126" s="25"/>
      <c r="J126" s="25"/>
      <c r="K126" s="25"/>
      <c r="L126" s="25"/>
      <c r="M126" s="25"/>
    </row>
    <row r="127" spans="1:13" ht="25.5" x14ac:dyDescent="0.2">
      <c r="A127" s="23" t="s">
        <v>872</v>
      </c>
      <c r="B127" s="23" t="s">
        <v>915</v>
      </c>
      <c r="C127" s="25"/>
      <c r="D127" s="25">
        <v>2.2249300000000001</v>
      </c>
      <c r="E127" s="25" t="s">
        <v>1452</v>
      </c>
      <c r="F127" s="25">
        <v>17.362929999999999</v>
      </c>
      <c r="G127" s="25">
        <v>12.814254276207993</v>
      </c>
      <c r="H127" s="25"/>
      <c r="I127" s="25"/>
      <c r="J127" s="25"/>
      <c r="K127" s="25"/>
      <c r="L127" s="25"/>
      <c r="M127" s="25"/>
    </row>
    <row r="128" spans="1:13" ht="25.5" x14ac:dyDescent="0.2">
      <c r="A128" s="23" t="s">
        <v>386</v>
      </c>
      <c r="B128" s="23" t="s">
        <v>996</v>
      </c>
      <c r="C128" s="25"/>
      <c r="D128" s="25"/>
      <c r="E128" s="25" t="s">
        <v>1452</v>
      </c>
      <c r="F128" s="25">
        <v>-0.24093000000000001</v>
      </c>
      <c r="G128" s="25" t="s">
        <v>1589</v>
      </c>
      <c r="H128" s="25"/>
      <c r="I128" s="25"/>
      <c r="J128" s="25"/>
      <c r="K128" s="25"/>
      <c r="L128" s="25"/>
      <c r="M128" s="25"/>
    </row>
    <row r="129" spans="1:13" ht="25.5" x14ac:dyDescent="0.2">
      <c r="A129" s="23" t="s">
        <v>283</v>
      </c>
      <c r="B129" s="23" t="s">
        <v>899</v>
      </c>
      <c r="C129" s="25"/>
      <c r="D129" s="25"/>
      <c r="E129" s="25" t="s">
        <v>1452</v>
      </c>
      <c r="F129" s="25">
        <v>-20.78435</v>
      </c>
      <c r="G129" s="25" t="s">
        <v>1589</v>
      </c>
      <c r="H129" s="25"/>
      <c r="I129" s="25"/>
      <c r="J129" s="25" t="s">
        <v>1452</v>
      </c>
      <c r="K129" s="25"/>
      <c r="L129" s="25" t="s">
        <v>1452</v>
      </c>
      <c r="M129" s="25"/>
    </row>
    <row r="130" spans="1:13" x14ac:dyDescent="0.2">
      <c r="A130" s="23" t="s">
        <v>13</v>
      </c>
      <c r="B130" s="23" t="s">
        <v>454</v>
      </c>
      <c r="C130" s="25">
        <v>2.76837</v>
      </c>
      <c r="D130" s="25">
        <v>33.130540000000003</v>
      </c>
      <c r="E130" s="25" t="s">
        <v>1590</v>
      </c>
      <c r="F130" s="25">
        <v>4.7623100000000003</v>
      </c>
      <c r="G130" s="25" t="s">
        <v>1590</v>
      </c>
      <c r="H130" s="25">
        <v>2</v>
      </c>
      <c r="I130" s="25">
        <v>28.638999999999999</v>
      </c>
      <c r="J130" s="25" t="s">
        <v>1590</v>
      </c>
      <c r="K130" s="25">
        <v>1.95784</v>
      </c>
      <c r="L130" s="25" t="s">
        <v>1590</v>
      </c>
      <c r="M130" s="25">
        <v>25.93374</v>
      </c>
    </row>
    <row r="131" spans="1:13" x14ac:dyDescent="0.2">
      <c r="A131" s="23" t="s">
        <v>942</v>
      </c>
      <c r="B131" s="23" t="s">
        <v>356</v>
      </c>
      <c r="C131" s="25">
        <v>2.76837</v>
      </c>
      <c r="D131" s="25">
        <v>7.4859099999999996</v>
      </c>
      <c r="E131" s="25" t="s">
        <v>1590</v>
      </c>
      <c r="F131" s="25">
        <v>4.6741299999999999</v>
      </c>
      <c r="G131" s="25">
        <v>160.1562215856213</v>
      </c>
      <c r="H131" s="25">
        <v>2</v>
      </c>
      <c r="I131" s="25">
        <v>2.99437</v>
      </c>
      <c r="J131" s="25">
        <v>149.71850000000001</v>
      </c>
      <c r="K131" s="25">
        <v>1.8696600000000001</v>
      </c>
      <c r="L131" s="25">
        <v>160.15585721468074</v>
      </c>
      <c r="M131" s="25">
        <v>0.35973999999999995</v>
      </c>
    </row>
    <row r="132" spans="1:13" x14ac:dyDescent="0.2">
      <c r="A132" s="23" t="s">
        <v>594</v>
      </c>
      <c r="B132" s="23" t="s">
        <v>951</v>
      </c>
      <c r="C132" s="25"/>
      <c r="D132" s="25">
        <v>2.6446299999999998</v>
      </c>
      <c r="E132" s="25" t="s">
        <v>1452</v>
      </c>
      <c r="F132" s="25">
        <v>8.8179999999999994E-2</v>
      </c>
      <c r="G132" s="25" t="s">
        <v>1590</v>
      </c>
      <c r="H132" s="25"/>
      <c r="I132" s="25">
        <v>2.6446299999999998</v>
      </c>
      <c r="J132" s="25" t="s">
        <v>1452</v>
      </c>
      <c r="K132" s="25">
        <v>8.8179999999999994E-2</v>
      </c>
      <c r="L132" s="25" t="s">
        <v>1590</v>
      </c>
      <c r="M132" s="25">
        <v>2.5739999999999998</v>
      </c>
    </row>
    <row r="133" spans="1:13" x14ac:dyDescent="0.2">
      <c r="A133" s="23" t="s">
        <v>752</v>
      </c>
      <c r="B133" s="23" t="s">
        <v>97</v>
      </c>
      <c r="C133" s="25"/>
      <c r="D133" s="25">
        <v>23</v>
      </c>
      <c r="E133" s="25" t="s">
        <v>1452</v>
      </c>
      <c r="F133" s="25"/>
      <c r="G133" s="25" t="s">
        <v>1452</v>
      </c>
      <c r="H133" s="25"/>
      <c r="I133" s="25">
        <v>23</v>
      </c>
      <c r="J133" s="25" t="s">
        <v>1452</v>
      </c>
      <c r="K133" s="25"/>
      <c r="L133" s="25" t="s">
        <v>1452</v>
      </c>
      <c r="M133" s="25">
        <v>23</v>
      </c>
    </row>
    <row r="134" spans="1:13" x14ac:dyDescent="0.2">
      <c r="A134" s="23" t="s">
        <v>836</v>
      </c>
      <c r="B134" s="23" t="s">
        <v>472</v>
      </c>
      <c r="C134" s="25"/>
      <c r="D134" s="25">
        <v>10.985760000000001</v>
      </c>
      <c r="E134" s="25" t="s">
        <v>1452</v>
      </c>
      <c r="F134" s="25">
        <v>10.8499</v>
      </c>
      <c r="G134" s="25">
        <v>101.25217743942341</v>
      </c>
      <c r="H134" s="25"/>
      <c r="I134" s="25"/>
      <c r="J134" s="25" t="s">
        <v>1452</v>
      </c>
      <c r="K134" s="25"/>
      <c r="L134" s="25" t="s">
        <v>1452</v>
      </c>
      <c r="M134" s="25"/>
    </row>
    <row r="135" spans="1:13" x14ac:dyDescent="0.2">
      <c r="A135" s="23" t="s">
        <v>1015</v>
      </c>
      <c r="B135" s="23" t="s">
        <v>101</v>
      </c>
      <c r="C135" s="25"/>
      <c r="D135" s="25">
        <v>2.3699999999999999E-2</v>
      </c>
      <c r="E135" s="25" t="s">
        <v>1452</v>
      </c>
      <c r="F135" s="25">
        <v>7.7580799999999996</v>
      </c>
      <c r="G135" s="25">
        <v>0.30548795578287408</v>
      </c>
      <c r="H135" s="25"/>
      <c r="I135" s="25"/>
      <c r="J135" s="25" t="s">
        <v>1452</v>
      </c>
      <c r="K135" s="25"/>
      <c r="L135" s="25" t="s">
        <v>1452</v>
      </c>
      <c r="M135" s="25"/>
    </row>
    <row r="136" spans="1:13" x14ac:dyDescent="0.2">
      <c r="A136" s="23" t="s">
        <v>757</v>
      </c>
      <c r="B136" s="23" t="s">
        <v>696</v>
      </c>
      <c r="C136" s="25"/>
      <c r="D136" s="25">
        <v>2.3699999999999999E-2</v>
      </c>
      <c r="E136" s="25" t="s">
        <v>1452</v>
      </c>
      <c r="F136" s="25">
        <v>7.7580799999999996</v>
      </c>
      <c r="G136" s="25">
        <v>0.30548795578287408</v>
      </c>
      <c r="H136" s="25"/>
      <c r="I136" s="25"/>
      <c r="J136" s="25" t="s">
        <v>1452</v>
      </c>
      <c r="K136" s="25"/>
      <c r="L136" s="25" t="s">
        <v>1452</v>
      </c>
      <c r="M136" s="25"/>
    </row>
    <row r="137" spans="1:13" ht="25.5" x14ac:dyDescent="0.2">
      <c r="A137" s="23" t="s">
        <v>816</v>
      </c>
      <c r="B137" s="23" t="s">
        <v>373</v>
      </c>
      <c r="C137" s="25"/>
      <c r="D137" s="25">
        <v>0.37169000000000002</v>
      </c>
      <c r="E137" s="25" t="s">
        <v>1452</v>
      </c>
      <c r="F137" s="25">
        <v>2.98299</v>
      </c>
      <c r="G137" s="25">
        <v>12.460316662141006</v>
      </c>
      <c r="H137" s="25"/>
      <c r="I137" s="25"/>
      <c r="J137" s="25" t="s">
        <v>1452</v>
      </c>
      <c r="K137" s="25"/>
      <c r="L137" s="25" t="s">
        <v>1452</v>
      </c>
      <c r="M137" s="25"/>
    </row>
    <row r="138" spans="1:13" ht="38.25" x14ac:dyDescent="0.2">
      <c r="A138" s="23" t="s">
        <v>569</v>
      </c>
      <c r="B138" s="23" t="s">
        <v>466</v>
      </c>
      <c r="C138" s="25"/>
      <c r="D138" s="25">
        <v>0.37169000000000002</v>
      </c>
      <c r="E138" s="25" t="s">
        <v>1452</v>
      </c>
      <c r="F138" s="25">
        <v>0.38318000000000002</v>
      </c>
      <c r="G138" s="25">
        <v>97.001409259355924</v>
      </c>
      <c r="H138" s="25"/>
      <c r="I138" s="25"/>
      <c r="J138" s="25" t="s">
        <v>1452</v>
      </c>
      <c r="K138" s="25"/>
      <c r="L138" s="25" t="s">
        <v>1452</v>
      </c>
      <c r="M138" s="25"/>
    </row>
    <row r="139" spans="1:13" x14ac:dyDescent="0.2">
      <c r="A139" s="23" t="s">
        <v>81</v>
      </c>
      <c r="B139" s="23" t="s">
        <v>479</v>
      </c>
      <c r="C139" s="25"/>
      <c r="D139" s="25">
        <v>10.59037</v>
      </c>
      <c r="E139" s="25" t="s">
        <v>1452</v>
      </c>
      <c r="F139" s="25">
        <v>0.10883</v>
      </c>
      <c r="G139" s="25" t="s">
        <v>1590</v>
      </c>
      <c r="H139" s="25"/>
      <c r="I139" s="25"/>
      <c r="J139" s="25" t="s">
        <v>1452</v>
      </c>
      <c r="K139" s="25"/>
      <c r="L139" s="25" t="s">
        <v>1452</v>
      </c>
      <c r="M139" s="25"/>
    </row>
    <row r="140" spans="1:13" x14ac:dyDescent="0.2">
      <c r="A140" s="23" t="s">
        <v>1090</v>
      </c>
      <c r="B140" s="23" t="s">
        <v>1213</v>
      </c>
      <c r="C140" s="25"/>
      <c r="D140" s="25">
        <v>0.25778000000000001</v>
      </c>
      <c r="E140" s="25" t="s">
        <v>1452</v>
      </c>
      <c r="F140" s="25">
        <v>0.10883</v>
      </c>
      <c r="G140" s="25" t="s">
        <v>1590</v>
      </c>
      <c r="H140" s="25"/>
      <c r="I140" s="25"/>
      <c r="J140" s="25" t="s">
        <v>1452</v>
      </c>
      <c r="K140" s="25"/>
      <c r="L140" s="25" t="s">
        <v>1452</v>
      </c>
      <c r="M140" s="25"/>
    </row>
    <row r="141" spans="1:13" x14ac:dyDescent="0.2">
      <c r="A141" s="23" t="s">
        <v>840</v>
      </c>
      <c r="B141" s="23" t="s">
        <v>281</v>
      </c>
      <c r="C141" s="25"/>
      <c r="D141" s="25">
        <v>10.33259</v>
      </c>
      <c r="E141" s="25" t="s">
        <v>1452</v>
      </c>
      <c r="F141" s="25">
        <v>0</v>
      </c>
      <c r="G141" s="25" t="s">
        <v>1452</v>
      </c>
      <c r="H141" s="25"/>
      <c r="I141" s="25"/>
      <c r="J141" s="25" t="s">
        <v>1452</v>
      </c>
      <c r="K141" s="25"/>
      <c r="L141" s="25" t="s">
        <v>1452</v>
      </c>
      <c r="M141" s="25"/>
    </row>
    <row r="142" spans="1:13" ht="25.5" x14ac:dyDescent="0.2">
      <c r="A142" s="23" t="s">
        <v>483</v>
      </c>
      <c r="B142" s="23" t="s">
        <v>520</v>
      </c>
      <c r="C142" s="25"/>
      <c r="D142" s="25">
        <v>-11.693</v>
      </c>
      <c r="E142" s="25" t="s">
        <v>1452</v>
      </c>
      <c r="F142" s="25">
        <v>-2.2795200000000002</v>
      </c>
      <c r="G142" s="25" t="s">
        <v>1590</v>
      </c>
      <c r="H142" s="25"/>
      <c r="I142" s="25">
        <v>-11.693</v>
      </c>
      <c r="J142" s="25" t="s">
        <v>1452</v>
      </c>
      <c r="K142" s="25">
        <v>-2.2795200000000002</v>
      </c>
      <c r="L142" s="25" t="s">
        <v>1590</v>
      </c>
      <c r="M142" s="25"/>
    </row>
    <row r="143" spans="1:13" ht="25.5" x14ac:dyDescent="0.2">
      <c r="A143" s="23" t="s">
        <v>648</v>
      </c>
      <c r="B143" s="23" t="s">
        <v>520</v>
      </c>
      <c r="C143" s="25"/>
      <c r="D143" s="25">
        <v>-11.693</v>
      </c>
      <c r="E143" s="25" t="s">
        <v>1452</v>
      </c>
      <c r="F143" s="25">
        <v>-2.2795200000000002</v>
      </c>
      <c r="G143" s="25" t="s">
        <v>1590</v>
      </c>
      <c r="H143" s="25"/>
      <c r="I143" s="25">
        <v>-11.693</v>
      </c>
      <c r="J143" s="25" t="s">
        <v>1452</v>
      </c>
      <c r="K143" s="25">
        <v>-2.2795200000000002</v>
      </c>
      <c r="L143" s="25" t="s">
        <v>1590</v>
      </c>
      <c r="M143" s="25"/>
    </row>
    <row r="144" spans="1:13" ht="25.5" x14ac:dyDescent="0.2">
      <c r="A144" s="23" t="s">
        <v>158</v>
      </c>
      <c r="B144" s="23" t="s">
        <v>638</v>
      </c>
      <c r="C144" s="25">
        <v>511082.95345999999</v>
      </c>
      <c r="D144" s="25">
        <v>213378.90216</v>
      </c>
      <c r="E144" s="25">
        <v>41.750346145461911</v>
      </c>
      <c r="F144" s="25">
        <v>253418.47378</v>
      </c>
      <c r="G144" s="25">
        <v>84.200215942126007</v>
      </c>
      <c r="H144" s="25">
        <v>27951.828949999999</v>
      </c>
      <c r="I144" s="25">
        <v>16623.86665</v>
      </c>
      <c r="J144" s="25">
        <v>59.47326981621358</v>
      </c>
      <c r="K144" s="25">
        <v>15599.63083</v>
      </c>
      <c r="L144" s="25">
        <v>106.56576960802346</v>
      </c>
      <c r="M144" s="25">
        <v>3060.5982100000001</v>
      </c>
    </row>
    <row r="145" spans="1:13" ht="51" x14ac:dyDescent="0.2">
      <c r="A145" s="23" t="s">
        <v>70</v>
      </c>
      <c r="B145" s="23" t="s">
        <v>309</v>
      </c>
      <c r="C145" s="25">
        <v>4965.5820000000003</v>
      </c>
      <c r="D145" s="25">
        <v>1196.7159999999999</v>
      </c>
      <c r="E145" s="25">
        <v>24.100216248568643</v>
      </c>
      <c r="F145" s="25">
        <v>1782.8019999999999</v>
      </c>
      <c r="G145" s="25">
        <v>67.125569749192564</v>
      </c>
      <c r="H145" s="25">
        <v>198.1</v>
      </c>
      <c r="I145" s="25"/>
      <c r="J145" s="25" t="s">
        <v>1589</v>
      </c>
      <c r="K145" s="25"/>
      <c r="L145" s="25" t="s">
        <v>1452</v>
      </c>
      <c r="M145" s="25"/>
    </row>
    <row r="146" spans="1:13" ht="38.25" x14ac:dyDescent="0.2">
      <c r="A146" s="23" t="s">
        <v>132</v>
      </c>
      <c r="B146" s="23" t="s">
        <v>516</v>
      </c>
      <c r="C146" s="25">
        <v>198.1</v>
      </c>
      <c r="D146" s="25"/>
      <c r="E146" s="25" t="s">
        <v>1589</v>
      </c>
      <c r="F146" s="25"/>
      <c r="G146" s="25" t="s">
        <v>1452</v>
      </c>
      <c r="H146" s="25">
        <v>198.1</v>
      </c>
      <c r="I146" s="25"/>
      <c r="J146" s="25" t="s">
        <v>1589</v>
      </c>
      <c r="K146" s="25"/>
      <c r="L146" s="25" t="s">
        <v>1452</v>
      </c>
      <c r="M146" s="25"/>
    </row>
    <row r="147" spans="1:13" ht="38.25" x14ac:dyDescent="0.2">
      <c r="A147" s="23" t="s">
        <v>733</v>
      </c>
      <c r="B147" s="23" t="s">
        <v>509</v>
      </c>
      <c r="C147" s="25">
        <v>4763.8999999999996</v>
      </c>
      <c r="D147" s="25">
        <v>1196.7159999999999</v>
      </c>
      <c r="E147" s="25">
        <v>25.120510506097943</v>
      </c>
      <c r="F147" s="25">
        <v>1782.8019999999999</v>
      </c>
      <c r="G147" s="25">
        <v>67.125569749192564</v>
      </c>
      <c r="H147" s="25"/>
      <c r="I147" s="25"/>
      <c r="J147" s="25" t="s">
        <v>1452</v>
      </c>
      <c r="K147" s="25"/>
      <c r="L147" s="25" t="s">
        <v>1452</v>
      </c>
      <c r="M147" s="25"/>
    </row>
    <row r="148" spans="1:13" ht="38.25" x14ac:dyDescent="0.2">
      <c r="A148" s="23" t="s">
        <v>763</v>
      </c>
      <c r="B148" s="23" t="s">
        <v>1072</v>
      </c>
      <c r="C148" s="25">
        <v>3.5819999999999999</v>
      </c>
      <c r="D148" s="25"/>
      <c r="E148" s="25"/>
      <c r="F148" s="25"/>
      <c r="G148" s="25"/>
      <c r="H148" s="25"/>
      <c r="I148" s="25"/>
      <c r="J148" s="25"/>
      <c r="K148" s="25"/>
      <c r="L148" s="25"/>
      <c r="M148" s="25"/>
    </row>
    <row r="149" spans="1:13" x14ac:dyDescent="0.2">
      <c r="A149" s="23" t="s">
        <v>1217</v>
      </c>
      <c r="B149" s="23" t="s">
        <v>1129</v>
      </c>
      <c r="C149" s="25">
        <v>4178.4742800000004</v>
      </c>
      <c r="D149" s="25">
        <v>3613.49487</v>
      </c>
      <c r="E149" s="25">
        <v>86.478810873522946</v>
      </c>
      <c r="F149" s="25">
        <v>3373.16671</v>
      </c>
      <c r="G149" s="25">
        <v>107.12470448873842</v>
      </c>
      <c r="H149" s="25">
        <v>4931.80206</v>
      </c>
      <c r="I149" s="25">
        <v>3791.0042400000002</v>
      </c>
      <c r="J149" s="25">
        <v>76.868540015979477</v>
      </c>
      <c r="K149" s="25">
        <v>4318.2306699999999</v>
      </c>
      <c r="L149" s="25">
        <v>87.790683956213954</v>
      </c>
      <c r="M149" s="25">
        <v>624.39399000000003</v>
      </c>
    </row>
    <row r="150" spans="1:13" ht="25.5" x14ac:dyDescent="0.2">
      <c r="A150" s="23" t="s">
        <v>25</v>
      </c>
      <c r="B150" s="23" t="s">
        <v>237</v>
      </c>
      <c r="C150" s="25">
        <v>4177.3642799999998</v>
      </c>
      <c r="D150" s="25">
        <v>3612.9128700000001</v>
      </c>
      <c r="E150" s="25">
        <v>86.487857601923096</v>
      </c>
      <c r="F150" s="25">
        <v>3371.9447100000002</v>
      </c>
      <c r="G150" s="25">
        <v>107.1462666420767</v>
      </c>
      <c r="H150" s="25">
        <v>4931.80206</v>
      </c>
      <c r="I150" s="25">
        <v>3791.0042400000002</v>
      </c>
      <c r="J150" s="25">
        <v>76.868540015979477</v>
      </c>
      <c r="K150" s="25">
        <v>4318.2306699999999</v>
      </c>
      <c r="L150" s="25">
        <v>87.790683956213954</v>
      </c>
      <c r="M150" s="25">
        <v>624.39399000000003</v>
      </c>
    </row>
    <row r="151" spans="1:13" ht="25.5" x14ac:dyDescent="0.2">
      <c r="A151" s="23" t="s">
        <v>639</v>
      </c>
      <c r="B151" s="23" t="s">
        <v>1182</v>
      </c>
      <c r="C151" s="25">
        <v>1.1100000000000001</v>
      </c>
      <c r="D151" s="25">
        <v>0.58199999999999996</v>
      </c>
      <c r="E151" s="25">
        <v>52.432432432432428</v>
      </c>
      <c r="F151" s="25">
        <v>1.222</v>
      </c>
      <c r="G151" s="25">
        <v>47.626841243862515</v>
      </c>
      <c r="H151" s="25"/>
      <c r="I151" s="25"/>
      <c r="J151" s="25"/>
      <c r="K151" s="25"/>
      <c r="L151" s="25"/>
      <c r="M151" s="25"/>
    </row>
    <row r="152" spans="1:13" ht="51" x14ac:dyDescent="0.2">
      <c r="A152" s="23" t="s">
        <v>1141</v>
      </c>
      <c r="B152" s="23" t="s">
        <v>1214</v>
      </c>
      <c r="C152" s="25">
        <v>431220.39585999999</v>
      </c>
      <c r="D152" s="25">
        <v>170604.08757999999</v>
      </c>
      <c r="E152" s="25">
        <v>39.563084032645875</v>
      </c>
      <c r="F152" s="25">
        <v>205045.33557</v>
      </c>
      <c r="G152" s="25">
        <v>83.203105842784623</v>
      </c>
      <c r="H152" s="25">
        <v>22342.893840000001</v>
      </c>
      <c r="I152" s="25">
        <v>11787.36981</v>
      </c>
      <c r="J152" s="25">
        <v>52.756683598869039</v>
      </c>
      <c r="K152" s="25">
        <v>9917.7619500000001</v>
      </c>
      <c r="L152" s="25">
        <v>118.85110642325914</v>
      </c>
      <c r="M152" s="25">
        <v>2248.8458200000005</v>
      </c>
    </row>
    <row r="153" spans="1:13" ht="38.25" x14ac:dyDescent="0.2">
      <c r="A153" s="23" t="s">
        <v>36</v>
      </c>
      <c r="B153" s="23" t="s">
        <v>1019</v>
      </c>
      <c r="C153" s="25">
        <v>350056.34224999999</v>
      </c>
      <c r="D153" s="25">
        <v>128805.20566000001</v>
      </c>
      <c r="E153" s="25">
        <v>36.795564060373778</v>
      </c>
      <c r="F153" s="25">
        <v>166275.18168000001</v>
      </c>
      <c r="G153" s="25">
        <v>77.465081895317525</v>
      </c>
      <c r="H153" s="25"/>
      <c r="I153" s="25"/>
      <c r="J153" s="25"/>
      <c r="K153" s="25"/>
      <c r="L153" s="25"/>
      <c r="M153" s="25"/>
    </row>
    <row r="154" spans="1:13" ht="51" x14ac:dyDescent="0.2">
      <c r="A154" s="23" t="s">
        <v>1063</v>
      </c>
      <c r="B154" s="23" t="s">
        <v>935</v>
      </c>
      <c r="C154" s="25">
        <v>278421.66479000001</v>
      </c>
      <c r="D154" s="25">
        <v>98455.386199999994</v>
      </c>
      <c r="E154" s="25">
        <v>35.361970223926406</v>
      </c>
      <c r="F154" s="25">
        <v>127928.16953</v>
      </c>
      <c r="G154" s="25">
        <v>76.961459357793402</v>
      </c>
      <c r="H154" s="25"/>
      <c r="I154" s="25"/>
      <c r="J154" s="25"/>
      <c r="K154" s="25"/>
      <c r="L154" s="25"/>
      <c r="M154" s="25"/>
    </row>
    <row r="155" spans="1:13" ht="51" x14ac:dyDescent="0.2">
      <c r="A155" s="23" t="s">
        <v>257</v>
      </c>
      <c r="B155" s="23" t="s">
        <v>1004</v>
      </c>
      <c r="C155" s="25">
        <v>42509.7</v>
      </c>
      <c r="D155" s="25">
        <v>18412.614989999998</v>
      </c>
      <c r="E155" s="25">
        <v>43.313914212520906</v>
      </c>
      <c r="F155" s="25">
        <v>22322.51079</v>
      </c>
      <c r="G155" s="25">
        <v>82.484516026075568</v>
      </c>
      <c r="H155" s="25"/>
      <c r="I155" s="25"/>
      <c r="J155" s="25"/>
      <c r="K155" s="25"/>
      <c r="L155" s="25"/>
      <c r="M155" s="25"/>
    </row>
    <row r="156" spans="1:13" ht="51" x14ac:dyDescent="0.2">
      <c r="A156" s="23" t="s">
        <v>495</v>
      </c>
      <c r="B156" s="23" t="s">
        <v>106</v>
      </c>
      <c r="C156" s="25">
        <v>29124.977459999998</v>
      </c>
      <c r="D156" s="25">
        <v>11937.204470000001</v>
      </c>
      <c r="E156" s="25">
        <v>40.98614148764392</v>
      </c>
      <c r="F156" s="25">
        <v>16024.50136</v>
      </c>
      <c r="G156" s="25">
        <v>74.49345350487711</v>
      </c>
      <c r="H156" s="25"/>
      <c r="I156" s="25"/>
      <c r="J156" s="25"/>
      <c r="K156" s="25"/>
      <c r="L156" s="25"/>
      <c r="M156" s="25"/>
    </row>
    <row r="157" spans="1:13" ht="51" x14ac:dyDescent="0.2">
      <c r="A157" s="23" t="s">
        <v>962</v>
      </c>
      <c r="B157" s="23" t="s">
        <v>294</v>
      </c>
      <c r="C157" s="25">
        <v>23602.223020000001</v>
      </c>
      <c r="D157" s="25">
        <v>9842.6070400000008</v>
      </c>
      <c r="E157" s="25">
        <v>41.702033879010436</v>
      </c>
      <c r="F157" s="25">
        <v>9338.0526399999999</v>
      </c>
      <c r="G157" s="25">
        <v>105.40320792194635</v>
      </c>
      <c r="H157" s="25">
        <v>8973.2972599999994</v>
      </c>
      <c r="I157" s="25">
        <v>4959.5118199999997</v>
      </c>
      <c r="J157" s="25">
        <v>55.269670404299077</v>
      </c>
      <c r="K157" s="25">
        <v>3567.5244600000001</v>
      </c>
      <c r="L157" s="25">
        <v>139.01829898035231</v>
      </c>
      <c r="M157" s="25">
        <v>1071.8161199999995</v>
      </c>
    </row>
    <row r="158" spans="1:13" ht="38.25" x14ac:dyDescent="0.2">
      <c r="A158" s="23" t="s">
        <v>710</v>
      </c>
      <c r="B158" s="23" t="s">
        <v>397</v>
      </c>
      <c r="C158" s="25">
        <v>20</v>
      </c>
      <c r="D158" s="25"/>
      <c r="E158" s="25"/>
      <c r="F158" s="25"/>
      <c r="G158" s="25"/>
      <c r="H158" s="25"/>
      <c r="I158" s="25"/>
      <c r="J158" s="25"/>
      <c r="K158" s="25"/>
      <c r="L158" s="25"/>
      <c r="M158" s="25"/>
    </row>
    <row r="159" spans="1:13" ht="51" x14ac:dyDescent="0.2">
      <c r="A159" s="23" t="s">
        <v>1165</v>
      </c>
      <c r="B159" s="23" t="s">
        <v>477</v>
      </c>
      <c r="C159" s="25">
        <v>8973.2972599999994</v>
      </c>
      <c r="D159" s="25">
        <v>4959.5118199999997</v>
      </c>
      <c r="E159" s="25">
        <v>55.269670404299077</v>
      </c>
      <c r="F159" s="25">
        <v>3567.5244600000001</v>
      </c>
      <c r="G159" s="25">
        <v>139.01829898035231</v>
      </c>
      <c r="H159" s="25">
        <v>8973.2972599999994</v>
      </c>
      <c r="I159" s="25">
        <v>4959.5118199999997</v>
      </c>
      <c r="J159" s="25">
        <v>55.269670404299077</v>
      </c>
      <c r="K159" s="25">
        <v>3567.5244600000001</v>
      </c>
      <c r="L159" s="25">
        <v>139.01829898035231</v>
      </c>
      <c r="M159" s="25">
        <v>1071.8161199999995</v>
      </c>
    </row>
    <row r="160" spans="1:13" ht="38.25" x14ac:dyDescent="0.2">
      <c r="A160" s="23" t="s">
        <v>688</v>
      </c>
      <c r="B160" s="23" t="s">
        <v>485</v>
      </c>
      <c r="C160" s="25">
        <v>10536.5</v>
      </c>
      <c r="D160" s="25">
        <v>3767.71333</v>
      </c>
      <c r="E160" s="25">
        <v>35.758680111991644</v>
      </c>
      <c r="F160" s="25">
        <v>4797.7165599999998</v>
      </c>
      <c r="G160" s="25">
        <v>78.531386397699166</v>
      </c>
      <c r="H160" s="25"/>
      <c r="I160" s="25"/>
      <c r="J160" s="25"/>
      <c r="K160" s="25"/>
      <c r="L160" s="25"/>
      <c r="M160" s="25"/>
    </row>
    <row r="161" spans="1:13" ht="51" x14ac:dyDescent="0.2">
      <c r="A161" s="23" t="s">
        <v>423</v>
      </c>
      <c r="B161" s="23" t="s">
        <v>773</v>
      </c>
      <c r="C161" s="25">
        <v>2653.29612</v>
      </c>
      <c r="D161" s="25">
        <v>757.69036000000006</v>
      </c>
      <c r="E161" s="25">
        <v>28.556569856213414</v>
      </c>
      <c r="F161" s="25">
        <v>761.68290000000002</v>
      </c>
      <c r="G161" s="25">
        <v>99.475826488949664</v>
      </c>
      <c r="H161" s="25"/>
      <c r="I161" s="25"/>
      <c r="J161" s="25"/>
      <c r="K161" s="25"/>
      <c r="L161" s="25"/>
      <c r="M161" s="25"/>
    </row>
    <row r="162" spans="1:13" ht="38.25" x14ac:dyDescent="0.2">
      <c r="A162" s="23" t="s">
        <v>725</v>
      </c>
      <c r="B162" s="23" t="s">
        <v>244</v>
      </c>
      <c r="C162" s="25">
        <v>1273.4296400000001</v>
      </c>
      <c r="D162" s="25">
        <v>203.8177</v>
      </c>
      <c r="E162" s="25">
        <v>16.005415108760936</v>
      </c>
      <c r="F162" s="25">
        <v>100.75537</v>
      </c>
      <c r="G162" s="25" t="s">
        <v>1590</v>
      </c>
      <c r="H162" s="25"/>
      <c r="I162" s="25"/>
      <c r="J162" s="25"/>
      <c r="K162" s="25"/>
      <c r="L162" s="25"/>
      <c r="M162" s="25"/>
    </row>
    <row r="163" spans="1:13" ht="38.25" x14ac:dyDescent="0.2">
      <c r="A163" s="23" t="s">
        <v>89</v>
      </c>
      <c r="B163" s="23" t="s">
        <v>788</v>
      </c>
      <c r="C163" s="25">
        <v>145.69999999999999</v>
      </c>
      <c r="D163" s="25">
        <v>153.87383</v>
      </c>
      <c r="E163" s="25">
        <v>105.61004118050789</v>
      </c>
      <c r="F163" s="25">
        <v>110.37335</v>
      </c>
      <c r="G163" s="25">
        <v>139.41212258212693</v>
      </c>
      <c r="H163" s="25"/>
      <c r="I163" s="25"/>
      <c r="J163" s="25"/>
      <c r="K163" s="25"/>
      <c r="L163" s="25"/>
      <c r="M163" s="25"/>
    </row>
    <row r="164" spans="1:13" ht="51" x14ac:dyDescent="0.2">
      <c r="A164" s="23" t="s">
        <v>606</v>
      </c>
      <c r="B164" s="23" t="s">
        <v>486</v>
      </c>
      <c r="C164" s="25">
        <v>23806.98792</v>
      </c>
      <c r="D164" s="25">
        <v>13863.78779</v>
      </c>
      <c r="E164" s="25">
        <v>58.234111079433013</v>
      </c>
      <c r="F164" s="25">
        <v>12358.89926</v>
      </c>
      <c r="G164" s="25">
        <v>112.17655794695749</v>
      </c>
      <c r="H164" s="25">
        <v>2757.49415</v>
      </c>
      <c r="I164" s="25">
        <v>1070.10572</v>
      </c>
      <c r="J164" s="25">
        <v>38.80718006237656</v>
      </c>
      <c r="K164" s="25">
        <v>1203.35087</v>
      </c>
      <c r="L164" s="25">
        <v>88.927157213922158</v>
      </c>
      <c r="M164" s="25">
        <v>164.64025000000004</v>
      </c>
    </row>
    <row r="165" spans="1:13" ht="51" x14ac:dyDescent="0.2">
      <c r="A165" s="23" t="s">
        <v>74</v>
      </c>
      <c r="B165" s="23" t="s">
        <v>6</v>
      </c>
      <c r="C165" s="25">
        <v>2757.49415</v>
      </c>
      <c r="D165" s="25">
        <v>1070.10572</v>
      </c>
      <c r="E165" s="25">
        <v>38.80718006237656</v>
      </c>
      <c r="F165" s="25">
        <v>1203.35087</v>
      </c>
      <c r="G165" s="25">
        <v>88.927157213922158</v>
      </c>
      <c r="H165" s="25">
        <v>2757.49415</v>
      </c>
      <c r="I165" s="25">
        <v>1070.10572</v>
      </c>
      <c r="J165" s="25">
        <v>38.80718006237656</v>
      </c>
      <c r="K165" s="25">
        <v>1203.35087</v>
      </c>
      <c r="L165" s="25">
        <v>88.927157213922158</v>
      </c>
      <c r="M165" s="25">
        <v>164.64025000000004</v>
      </c>
    </row>
    <row r="166" spans="1:13" ht="38.25" x14ac:dyDescent="0.2">
      <c r="A166" s="23" t="s">
        <v>305</v>
      </c>
      <c r="B166" s="23" t="s">
        <v>320</v>
      </c>
      <c r="C166" s="25">
        <v>3739.2480799999998</v>
      </c>
      <c r="D166" s="25">
        <v>1814.09132</v>
      </c>
      <c r="E166" s="25">
        <v>48.514869331697298</v>
      </c>
      <c r="F166" s="25">
        <v>2245.1456800000001</v>
      </c>
      <c r="G166" s="25">
        <v>80.800606221686238</v>
      </c>
      <c r="H166" s="25"/>
      <c r="I166" s="25"/>
      <c r="J166" s="25"/>
      <c r="K166" s="25"/>
      <c r="L166" s="25"/>
      <c r="M166" s="25"/>
    </row>
    <row r="167" spans="1:13" ht="38.25" x14ac:dyDescent="0.2">
      <c r="A167" s="23" t="s">
        <v>49</v>
      </c>
      <c r="B167" s="23" t="s">
        <v>1235</v>
      </c>
      <c r="C167" s="25">
        <v>10341.17454</v>
      </c>
      <c r="D167" s="25">
        <v>6600.2606500000002</v>
      </c>
      <c r="E167" s="25">
        <v>63.825058018989786</v>
      </c>
      <c r="F167" s="25">
        <v>4536.2771899999998</v>
      </c>
      <c r="G167" s="25">
        <v>145.49950043947823</v>
      </c>
      <c r="H167" s="25"/>
      <c r="I167" s="25"/>
      <c r="J167" s="25"/>
      <c r="K167" s="25"/>
      <c r="L167" s="25"/>
      <c r="M167" s="25"/>
    </row>
    <row r="168" spans="1:13" ht="38.25" x14ac:dyDescent="0.2">
      <c r="A168" s="23" t="s">
        <v>350</v>
      </c>
      <c r="B168" s="23" t="s">
        <v>1121</v>
      </c>
      <c r="C168" s="25">
        <v>4528.97505</v>
      </c>
      <c r="D168" s="25">
        <v>1757.6733099999999</v>
      </c>
      <c r="E168" s="25">
        <v>38.809516294420746</v>
      </c>
      <c r="F168" s="25">
        <v>2058.3593599999999</v>
      </c>
      <c r="G168" s="25">
        <v>85.39195556212303</v>
      </c>
      <c r="H168" s="25"/>
      <c r="I168" s="25"/>
      <c r="J168" s="25"/>
      <c r="K168" s="25"/>
      <c r="L168" s="25"/>
      <c r="M168" s="25"/>
    </row>
    <row r="169" spans="1:13" ht="38.25" x14ac:dyDescent="0.2">
      <c r="A169" s="23" t="s">
        <v>1007</v>
      </c>
      <c r="B169" s="23" t="s">
        <v>407</v>
      </c>
      <c r="C169" s="25">
        <v>2440.0961000000002</v>
      </c>
      <c r="D169" s="25">
        <v>2621.65679</v>
      </c>
      <c r="E169" s="25">
        <v>107.44071883070505</v>
      </c>
      <c r="F169" s="25">
        <v>2315.7661600000001</v>
      </c>
      <c r="G169" s="25">
        <v>113.20904654725588</v>
      </c>
      <c r="H169" s="25"/>
      <c r="I169" s="25"/>
      <c r="J169" s="25"/>
      <c r="K169" s="25"/>
      <c r="L169" s="25"/>
      <c r="M169" s="25"/>
    </row>
    <row r="170" spans="1:13" ht="25.5" x14ac:dyDescent="0.2">
      <c r="A170" s="23" t="s">
        <v>188</v>
      </c>
      <c r="B170" s="23" t="s">
        <v>647</v>
      </c>
      <c r="C170" s="25">
        <v>33751.116690000003</v>
      </c>
      <c r="D170" s="25">
        <v>18092.476589999998</v>
      </c>
      <c r="E170" s="25">
        <v>53.60556439117925</v>
      </c>
      <c r="F170" s="25">
        <v>17069.476009999998</v>
      </c>
      <c r="G170" s="25">
        <v>105.99315749001718</v>
      </c>
      <c r="H170" s="25">
        <v>10608.37645</v>
      </c>
      <c r="I170" s="25">
        <v>5757.7417699999996</v>
      </c>
      <c r="J170" s="25">
        <v>54.275428451636444</v>
      </c>
      <c r="K170" s="25">
        <v>5143.1606400000001</v>
      </c>
      <c r="L170" s="25">
        <v>111.94948346003829</v>
      </c>
      <c r="M170" s="25">
        <v>1012.3840899999996</v>
      </c>
    </row>
    <row r="171" spans="1:13" ht="25.5" x14ac:dyDescent="0.2">
      <c r="A171" s="23" t="s">
        <v>437</v>
      </c>
      <c r="B171" s="23" t="s">
        <v>532</v>
      </c>
      <c r="C171" s="25">
        <v>10608.37645</v>
      </c>
      <c r="D171" s="25">
        <v>5757.7417699999996</v>
      </c>
      <c r="E171" s="25">
        <v>54.275428451636444</v>
      </c>
      <c r="F171" s="25">
        <v>5143.1606400000001</v>
      </c>
      <c r="G171" s="25">
        <v>111.94948346003829</v>
      </c>
      <c r="H171" s="25">
        <v>10608.37645</v>
      </c>
      <c r="I171" s="25">
        <v>5757.7417699999996</v>
      </c>
      <c r="J171" s="25">
        <v>54.275428451636444</v>
      </c>
      <c r="K171" s="25">
        <v>5143.1606400000001</v>
      </c>
      <c r="L171" s="25">
        <v>111.94948346003829</v>
      </c>
      <c r="M171" s="25">
        <v>1012.3840899999996</v>
      </c>
    </row>
    <row r="172" spans="1:13" ht="25.5" x14ac:dyDescent="0.2">
      <c r="A172" s="23" t="s">
        <v>1167</v>
      </c>
      <c r="B172" s="23" t="s">
        <v>709</v>
      </c>
      <c r="C172" s="25">
        <v>16961.400000000001</v>
      </c>
      <c r="D172" s="25">
        <v>7772.1991600000001</v>
      </c>
      <c r="E172" s="25">
        <v>45.822863442876177</v>
      </c>
      <c r="F172" s="25">
        <v>9856.1368299999995</v>
      </c>
      <c r="G172" s="25">
        <v>78.856445421324366</v>
      </c>
      <c r="H172" s="25"/>
      <c r="I172" s="25"/>
      <c r="J172" s="25"/>
      <c r="K172" s="25"/>
      <c r="L172" s="25"/>
      <c r="M172" s="25"/>
    </row>
    <row r="173" spans="1:13" ht="25.5" x14ac:dyDescent="0.2">
      <c r="A173" s="23" t="s">
        <v>408</v>
      </c>
      <c r="B173" s="23" t="s">
        <v>560</v>
      </c>
      <c r="C173" s="25">
        <v>4753.875</v>
      </c>
      <c r="D173" s="25">
        <v>3918.36913</v>
      </c>
      <c r="E173" s="25">
        <v>82.424740448581417</v>
      </c>
      <c r="F173" s="25">
        <v>1390.8126400000001</v>
      </c>
      <c r="G173" s="25" t="s">
        <v>1590</v>
      </c>
      <c r="H173" s="25"/>
      <c r="I173" s="25"/>
      <c r="J173" s="25"/>
      <c r="K173" s="25"/>
      <c r="L173" s="25"/>
      <c r="M173" s="25"/>
    </row>
    <row r="174" spans="1:13" ht="25.5" x14ac:dyDescent="0.2">
      <c r="A174" s="23" t="s">
        <v>714</v>
      </c>
      <c r="B174" s="23" t="s">
        <v>658</v>
      </c>
      <c r="C174" s="25">
        <v>464.56524000000002</v>
      </c>
      <c r="D174" s="25">
        <v>195.67912000000001</v>
      </c>
      <c r="E174" s="25">
        <v>42.120912877597128</v>
      </c>
      <c r="F174" s="25">
        <v>167.59610000000001</v>
      </c>
      <c r="G174" s="25">
        <v>116.75636843578103</v>
      </c>
      <c r="H174" s="25"/>
      <c r="I174" s="25"/>
      <c r="J174" s="25"/>
      <c r="K174" s="25"/>
      <c r="L174" s="25"/>
      <c r="M174" s="25"/>
    </row>
    <row r="175" spans="1:13" ht="25.5" x14ac:dyDescent="0.2">
      <c r="A175" s="23" t="s">
        <v>619</v>
      </c>
      <c r="B175" s="23" t="s">
        <v>1161</v>
      </c>
      <c r="C175" s="25">
        <v>962.9</v>
      </c>
      <c r="D175" s="25">
        <v>448.48741000000001</v>
      </c>
      <c r="E175" s="25">
        <v>46.576737979021708</v>
      </c>
      <c r="F175" s="25">
        <v>511.76979999999998</v>
      </c>
      <c r="G175" s="25">
        <v>87.634598602731145</v>
      </c>
      <c r="H175" s="25"/>
      <c r="I175" s="25"/>
      <c r="J175" s="25"/>
      <c r="K175" s="25"/>
      <c r="L175" s="25"/>
      <c r="M175" s="25"/>
    </row>
    <row r="176" spans="1:13" ht="63.75" x14ac:dyDescent="0.2">
      <c r="A176" s="23" t="s">
        <v>838</v>
      </c>
      <c r="B176" s="23" t="s">
        <v>488</v>
      </c>
      <c r="C176" s="25">
        <v>3.7259799999999998</v>
      </c>
      <c r="D176" s="25">
        <v>1.0500000000000001E-2</v>
      </c>
      <c r="E176" s="25">
        <v>0.28180505531430661</v>
      </c>
      <c r="F176" s="25">
        <v>3.7259799999999998</v>
      </c>
      <c r="G176" s="25">
        <v>0.28180505531430661</v>
      </c>
      <c r="H176" s="25">
        <v>3.7259799999999998</v>
      </c>
      <c r="I176" s="25">
        <v>1.0500000000000001E-2</v>
      </c>
      <c r="J176" s="25">
        <v>0.28180505531430661</v>
      </c>
      <c r="K176" s="25">
        <v>3.7259799999999998</v>
      </c>
      <c r="L176" s="25">
        <v>0.28180505531430661</v>
      </c>
      <c r="M176" s="25">
        <v>5.360000000000001E-3</v>
      </c>
    </row>
    <row r="177" spans="1:13" ht="25.5" x14ac:dyDescent="0.2">
      <c r="A177" s="23" t="s">
        <v>422</v>
      </c>
      <c r="B177" s="23" t="s">
        <v>168</v>
      </c>
      <c r="C177" s="25">
        <v>593.67636000000005</v>
      </c>
      <c r="D177" s="25">
        <v>167.50248999999999</v>
      </c>
      <c r="E177" s="25">
        <v>28.214444988175035</v>
      </c>
      <c r="F177" s="25">
        <v>230.41775999999999</v>
      </c>
      <c r="G177" s="25">
        <v>72.695129924012804</v>
      </c>
      <c r="H177" s="25">
        <v>282.64305000000002</v>
      </c>
      <c r="I177" s="25">
        <v>68.3386</v>
      </c>
      <c r="J177" s="25">
        <v>24.17841160431859</v>
      </c>
      <c r="K177" s="25">
        <v>162.27251999999999</v>
      </c>
      <c r="L177" s="25">
        <v>42.113476761191606</v>
      </c>
      <c r="M177" s="25">
        <v>24.499400000000001</v>
      </c>
    </row>
    <row r="178" spans="1:13" ht="25.5" x14ac:dyDescent="0.2">
      <c r="A178" s="23" t="s">
        <v>48</v>
      </c>
      <c r="B178" s="23" t="s">
        <v>415</v>
      </c>
      <c r="C178" s="25">
        <v>38.123309999999996</v>
      </c>
      <c r="D178" s="25">
        <v>25.74296</v>
      </c>
      <c r="E178" s="25">
        <v>67.525511294795763</v>
      </c>
      <c r="F178" s="25">
        <v>30.722280000000001</v>
      </c>
      <c r="G178" s="25">
        <v>83.792478943620068</v>
      </c>
      <c r="H178" s="25"/>
      <c r="I178" s="25"/>
      <c r="J178" s="25"/>
      <c r="K178" s="25"/>
      <c r="L178" s="25"/>
      <c r="M178" s="25"/>
    </row>
    <row r="179" spans="1:13" ht="63.75" x14ac:dyDescent="0.2">
      <c r="A179" s="23" t="s">
        <v>1068</v>
      </c>
      <c r="B179" s="23" t="s">
        <v>328</v>
      </c>
      <c r="C179" s="25">
        <v>38.123309999999996</v>
      </c>
      <c r="D179" s="25">
        <v>25.74296</v>
      </c>
      <c r="E179" s="25">
        <v>67.525511294795763</v>
      </c>
      <c r="F179" s="25">
        <v>30.722280000000001</v>
      </c>
      <c r="G179" s="25">
        <v>83.792478943620068</v>
      </c>
      <c r="H179" s="25"/>
      <c r="I179" s="25"/>
      <c r="J179" s="25"/>
      <c r="K179" s="25"/>
      <c r="L179" s="25"/>
      <c r="M179" s="25"/>
    </row>
    <row r="180" spans="1:13" ht="25.5" x14ac:dyDescent="0.2">
      <c r="A180" s="23" t="s">
        <v>967</v>
      </c>
      <c r="B180" s="23" t="s">
        <v>738</v>
      </c>
      <c r="C180" s="25">
        <v>555.55304999999998</v>
      </c>
      <c r="D180" s="25">
        <v>141.75953000000001</v>
      </c>
      <c r="E180" s="25">
        <v>25.516830480905472</v>
      </c>
      <c r="F180" s="25">
        <v>199.69548</v>
      </c>
      <c r="G180" s="25">
        <v>70.987851102088044</v>
      </c>
      <c r="H180" s="25">
        <v>282.64305000000002</v>
      </c>
      <c r="I180" s="25">
        <v>68.3386</v>
      </c>
      <c r="J180" s="25">
        <v>24.17841160431859</v>
      </c>
      <c r="K180" s="25">
        <v>162.27251999999999</v>
      </c>
      <c r="L180" s="25">
        <v>42.113476761191606</v>
      </c>
      <c r="M180" s="25">
        <v>24.499400000000001</v>
      </c>
    </row>
    <row r="181" spans="1:13" ht="51" x14ac:dyDescent="0.2">
      <c r="A181" s="23" t="s">
        <v>459</v>
      </c>
      <c r="B181" s="23" t="s">
        <v>471</v>
      </c>
      <c r="C181" s="25">
        <v>282.64305000000002</v>
      </c>
      <c r="D181" s="25">
        <v>68.3386</v>
      </c>
      <c r="E181" s="25">
        <v>24.17841160431859</v>
      </c>
      <c r="F181" s="25">
        <v>162.27251999999999</v>
      </c>
      <c r="G181" s="25">
        <v>42.113476761191606</v>
      </c>
      <c r="H181" s="25">
        <v>282.64305000000002</v>
      </c>
      <c r="I181" s="25">
        <v>68.3386</v>
      </c>
      <c r="J181" s="25">
        <v>24.17841160431859</v>
      </c>
      <c r="K181" s="25">
        <v>162.27251999999999</v>
      </c>
      <c r="L181" s="25">
        <v>42.113476761191606</v>
      </c>
      <c r="M181" s="25">
        <v>24.499400000000001</v>
      </c>
    </row>
    <row r="182" spans="1:13" ht="51" x14ac:dyDescent="0.2">
      <c r="A182" s="23" t="s">
        <v>698</v>
      </c>
      <c r="B182" s="23" t="s">
        <v>626</v>
      </c>
      <c r="C182" s="25">
        <v>272</v>
      </c>
      <c r="D182" s="25">
        <v>71.876450000000006</v>
      </c>
      <c r="E182" s="25">
        <v>26.425165441176475</v>
      </c>
      <c r="F182" s="25">
        <v>37.422960000000003</v>
      </c>
      <c r="G182" s="25">
        <v>192.06511189921909</v>
      </c>
      <c r="H182" s="25"/>
      <c r="I182" s="25"/>
      <c r="J182" s="25"/>
      <c r="K182" s="25"/>
      <c r="L182" s="25"/>
      <c r="M182" s="25"/>
    </row>
    <row r="183" spans="1:13" ht="51" x14ac:dyDescent="0.2">
      <c r="A183" s="23" t="s">
        <v>431</v>
      </c>
      <c r="B183" s="23" t="s">
        <v>881</v>
      </c>
      <c r="C183" s="25"/>
      <c r="D183" s="25">
        <v>1.4453400000000001</v>
      </c>
      <c r="E183" s="25" t="s">
        <v>1452</v>
      </c>
      <c r="F183" s="25"/>
      <c r="G183" s="25" t="s">
        <v>1452</v>
      </c>
      <c r="H183" s="25"/>
      <c r="I183" s="25"/>
      <c r="J183" s="25"/>
      <c r="K183" s="25"/>
      <c r="L183" s="25"/>
      <c r="M183" s="25"/>
    </row>
    <row r="184" spans="1:13" ht="51" x14ac:dyDescent="0.2">
      <c r="A184" s="23" t="s">
        <v>730</v>
      </c>
      <c r="B184" s="23" t="s">
        <v>18</v>
      </c>
      <c r="C184" s="25">
        <v>0.91</v>
      </c>
      <c r="D184" s="25">
        <v>9.9140000000000006E-2</v>
      </c>
      <c r="E184" s="25">
        <v>10.894505494505495</v>
      </c>
      <c r="F184" s="25"/>
      <c r="G184" s="25" t="s">
        <v>1452</v>
      </c>
      <c r="H184" s="25"/>
      <c r="I184" s="25"/>
      <c r="J184" s="25"/>
      <c r="K184" s="25"/>
      <c r="L184" s="25"/>
      <c r="M184" s="25"/>
    </row>
    <row r="185" spans="1:13" x14ac:dyDescent="0.2">
      <c r="A185" s="23" t="s">
        <v>1059</v>
      </c>
      <c r="B185" s="23" t="s">
        <v>916</v>
      </c>
      <c r="C185" s="25">
        <v>7129.2536200000004</v>
      </c>
      <c r="D185" s="25">
        <v>6508.86211</v>
      </c>
      <c r="E185" s="25">
        <v>91.297945857058721</v>
      </c>
      <c r="F185" s="25">
        <v>15869.344160000001</v>
      </c>
      <c r="G185" s="25">
        <v>41.015318871249434</v>
      </c>
      <c r="H185" s="25">
        <v>196.39</v>
      </c>
      <c r="I185" s="25">
        <v>977.154</v>
      </c>
      <c r="J185" s="25" t="s">
        <v>1590</v>
      </c>
      <c r="K185" s="25">
        <v>1201.3656900000001</v>
      </c>
      <c r="L185" s="25">
        <v>81.336932470578532</v>
      </c>
      <c r="M185" s="25">
        <v>162.85900000000004</v>
      </c>
    </row>
    <row r="186" spans="1:13" ht="25.5" x14ac:dyDescent="0.2">
      <c r="A186" s="23" t="s">
        <v>1193</v>
      </c>
      <c r="B186" s="23" t="s">
        <v>199</v>
      </c>
      <c r="C186" s="25">
        <v>7129.2536200000004</v>
      </c>
      <c r="D186" s="25">
        <v>6508.86211</v>
      </c>
      <c r="E186" s="25">
        <v>91.297945857058721</v>
      </c>
      <c r="F186" s="25">
        <v>15869.344160000001</v>
      </c>
      <c r="G186" s="25">
        <v>41.015318871249434</v>
      </c>
      <c r="H186" s="25">
        <v>196.39</v>
      </c>
      <c r="I186" s="25">
        <v>977.154</v>
      </c>
      <c r="J186" s="25" t="s">
        <v>1590</v>
      </c>
      <c r="K186" s="25">
        <v>1201.3656900000001</v>
      </c>
      <c r="L186" s="25">
        <v>81.336932470578532</v>
      </c>
      <c r="M186" s="25">
        <v>162.85900000000004</v>
      </c>
    </row>
    <row r="187" spans="1:13" ht="38.25" x14ac:dyDescent="0.2">
      <c r="A187" s="23" t="s">
        <v>174</v>
      </c>
      <c r="B187" s="23" t="s">
        <v>877</v>
      </c>
      <c r="C187" s="25">
        <v>196.39</v>
      </c>
      <c r="D187" s="25">
        <v>977.154</v>
      </c>
      <c r="E187" s="25" t="s">
        <v>1590</v>
      </c>
      <c r="F187" s="25">
        <v>1201.3656900000001</v>
      </c>
      <c r="G187" s="25">
        <v>81.336932470578532</v>
      </c>
      <c r="H187" s="25">
        <v>196.39</v>
      </c>
      <c r="I187" s="25">
        <v>977.154</v>
      </c>
      <c r="J187" s="25" t="s">
        <v>1590</v>
      </c>
      <c r="K187" s="25">
        <v>1201.3656900000001</v>
      </c>
      <c r="L187" s="25">
        <v>81.336932470578532</v>
      </c>
      <c r="M187" s="25">
        <v>162.85900000000004</v>
      </c>
    </row>
    <row r="188" spans="1:13" ht="38.25" x14ac:dyDescent="0.2">
      <c r="A188" s="23" t="s">
        <v>940</v>
      </c>
      <c r="B188" s="23" t="s">
        <v>1162</v>
      </c>
      <c r="C188" s="25">
        <v>6756.4636200000004</v>
      </c>
      <c r="D188" s="25">
        <v>5467.4970199999998</v>
      </c>
      <c r="E188" s="25">
        <v>80.922466655714771</v>
      </c>
      <c r="F188" s="25">
        <v>14523.089819999999</v>
      </c>
      <c r="G188" s="25">
        <v>37.646926981547793</v>
      </c>
      <c r="H188" s="25"/>
      <c r="I188" s="25"/>
      <c r="J188" s="25"/>
      <c r="K188" s="25"/>
      <c r="L188" s="25"/>
      <c r="M188" s="25"/>
    </row>
    <row r="189" spans="1:13" ht="38.25" x14ac:dyDescent="0.2">
      <c r="A189" s="23" t="s">
        <v>150</v>
      </c>
      <c r="B189" s="23" t="s">
        <v>75</v>
      </c>
      <c r="C189" s="25">
        <v>176.4</v>
      </c>
      <c r="D189" s="25">
        <v>64.211089999999999</v>
      </c>
      <c r="E189" s="25">
        <v>36.40084467120181</v>
      </c>
      <c r="F189" s="25">
        <v>144.88865000000001</v>
      </c>
      <c r="G189" s="25">
        <v>44.317543161593399</v>
      </c>
      <c r="H189" s="25"/>
      <c r="I189" s="25"/>
      <c r="J189" s="25"/>
      <c r="K189" s="25"/>
      <c r="L189" s="25"/>
      <c r="M189" s="25"/>
    </row>
    <row r="190" spans="1:13" ht="51" x14ac:dyDescent="0.2">
      <c r="A190" s="23" t="s">
        <v>965</v>
      </c>
      <c r="B190" s="23" t="s">
        <v>852</v>
      </c>
      <c r="C190" s="25">
        <v>62995.571340000002</v>
      </c>
      <c r="D190" s="25">
        <v>31288.239109999999</v>
      </c>
      <c r="E190" s="25">
        <v>49.667363029586575</v>
      </c>
      <c r="F190" s="25">
        <v>27117.407579999999</v>
      </c>
      <c r="G190" s="25">
        <v>115.38064255477035</v>
      </c>
      <c r="H190" s="25"/>
      <c r="I190" s="25"/>
      <c r="J190" s="25"/>
      <c r="K190" s="25"/>
      <c r="L190" s="25"/>
      <c r="M190" s="25"/>
    </row>
    <row r="191" spans="1:13" ht="51" x14ac:dyDescent="0.2">
      <c r="A191" s="23" t="s">
        <v>579</v>
      </c>
      <c r="B191" s="23" t="s">
        <v>790</v>
      </c>
      <c r="C191" s="25">
        <v>62995.571340000002</v>
      </c>
      <c r="D191" s="25">
        <v>31288.239109999999</v>
      </c>
      <c r="E191" s="25">
        <v>49.667363029586575</v>
      </c>
      <c r="F191" s="25">
        <v>27117.407579999999</v>
      </c>
      <c r="G191" s="25">
        <v>115.38064255477035</v>
      </c>
      <c r="H191" s="25"/>
      <c r="I191" s="25"/>
      <c r="J191" s="25"/>
      <c r="K191" s="25"/>
      <c r="L191" s="25"/>
      <c r="M191" s="25"/>
    </row>
    <row r="192" spans="1:13" ht="38.25" x14ac:dyDescent="0.2">
      <c r="A192" s="23" t="s">
        <v>265</v>
      </c>
      <c r="B192" s="23" t="s">
        <v>830</v>
      </c>
      <c r="C192" s="25">
        <v>46320.743909999997</v>
      </c>
      <c r="D192" s="25">
        <v>22580.651720000002</v>
      </c>
      <c r="E192" s="25">
        <v>48.748465188455569</v>
      </c>
      <c r="F192" s="25">
        <v>20530.256259999998</v>
      </c>
      <c r="G192" s="25">
        <v>109.98718883015056</v>
      </c>
      <c r="H192" s="25"/>
      <c r="I192" s="25"/>
      <c r="J192" s="25"/>
      <c r="K192" s="25"/>
      <c r="L192" s="25"/>
      <c r="M192" s="25"/>
    </row>
    <row r="193" spans="1:13" ht="51" x14ac:dyDescent="0.2">
      <c r="A193" s="23" t="s">
        <v>10</v>
      </c>
      <c r="B193" s="23" t="s">
        <v>1218</v>
      </c>
      <c r="C193" s="25">
        <v>5024.9811</v>
      </c>
      <c r="D193" s="25">
        <v>2716.7400499999999</v>
      </c>
      <c r="E193" s="25">
        <v>54.064681954724172</v>
      </c>
      <c r="F193" s="25">
        <v>1677.3993800000001</v>
      </c>
      <c r="G193" s="25">
        <v>161.96143162995565</v>
      </c>
      <c r="H193" s="25"/>
      <c r="I193" s="25"/>
      <c r="J193" s="25"/>
      <c r="K193" s="25"/>
      <c r="L193" s="25"/>
      <c r="M193" s="25"/>
    </row>
    <row r="194" spans="1:13" ht="51" x14ac:dyDescent="0.2">
      <c r="A194" s="23" t="s">
        <v>317</v>
      </c>
      <c r="B194" s="23" t="s">
        <v>256</v>
      </c>
      <c r="C194" s="25">
        <v>4596.1153299999996</v>
      </c>
      <c r="D194" s="25">
        <v>2067.6194700000001</v>
      </c>
      <c r="E194" s="25">
        <v>44.986239934061892</v>
      </c>
      <c r="F194" s="25">
        <v>1932.71929</v>
      </c>
      <c r="G194" s="25">
        <v>106.97981236581957</v>
      </c>
      <c r="H194" s="25"/>
      <c r="I194" s="25"/>
      <c r="J194" s="25"/>
      <c r="K194" s="25"/>
      <c r="L194" s="25"/>
      <c r="M194" s="25"/>
    </row>
    <row r="195" spans="1:13" ht="51" x14ac:dyDescent="0.2">
      <c r="A195" s="23" t="s">
        <v>977</v>
      </c>
      <c r="B195" s="23" t="s">
        <v>521</v>
      </c>
      <c r="C195" s="25">
        <v>7053.7309999999998</v>
      </c>
      <c r="D195" s="25">
        <v>3923.2278700000002</v>
      </c>
      <c r="E195" s="25">
        <v>55.619187490988821</v>
      </c>
      <c r="F195" s="25">
        <v>2977.0326500000001</v>
      </c>
      <c r="G195" s="25">
        <v>131.78316569688948</v>
      </c>
      <c r="H195" s="25"/>
      <c r="I195" s="25"/>
      <c r="J195" s="25"/>
      <c r="K195" s="25"/>
      <c r="L195" s="25"/>
      <c r="M195" s="25"/>
    </row>
    <row r="196" spans="1:13" x14ac:dyDescent="0.2">
      <c r="A196" s="23" t="s">
        <v>202</v>
      </c>
      <c r="B196" s="23" t="s">
        <v>581</v>
      </c>
      <c r="C196" s="25">
        <v>49169.539900000003</v>
      </c>
      <c r="D196" s="25">
        <v>49589.782379999997</v>
      </c>
      <c r="E196" s="25">
        <v>100.85468052142581</v>
      </c>
      <c r="F196" s="25">
        <v>29931.975569999999</v>
      </c>
      <c r="G196" s="25">
        <v>165.67493937721397</v>
      </c>
      <c r="H196" s="25">
        <v>33915.197829999997</v>
      </c>
      <c r="I196" s="25">
        <v>38156.727720000003</v>
      </c>
      <c r="J196" s="25">
        <v>112.50628084571608</v>
      </c>
      <c r="K196" s="25">
        <v>22928.6276</v>
      </c>
      <c r="L196" s="25">
        <v>166.41522722450256</v>
      </c>
      <c r="M196" s="25">
        <v>7311.2781700000014</v>
      </c>
    </row>
    <row r="197" spans="1:13" x14ac:dyDescent="0.2">
      <c r="A197" s="23" t="s">
        <v>1240</v>
      </c>
      <c r="B197" s="23" t="s">
        <v>138</v>
      </c>
      <c r="C197" s="25">
        <v>23366.342069999999</v>
      </c>
      <c r="D197" s="25">
        <v>19748.003550000001</v>
      </c>
      <c r="E197" s="25">
        <v>84.514741292580936</v>
      </c>
      <c r="F197" s="25">
        <v>12096.69232</v>
      </c>
      <c r="G197" s="25">
        <v>163.25126759940608</v>
      </c>
      <c r="H197" s="25">
        <v>8112</v>
      </c>
      <c r="I197" s="25">
        <v>8314.9488899999997</v>
      </c>
      <c r="J197" s="25">
        <v>102.50183542899407</v>
      </c>
      <c r="K197" s="25">
        <v>5093.3443500000003</v>
      </c>
      <c r="L197" s="25">
        <v>163.25126122682042</v>
      </c>
      <c r="M197" s="25">
        <v>258.01970999999958</v>
      </c>
    </row>
    <row r="198" spans="1:13" x14ac:dyDescent="0.2">
      <c r="A198" s="23" t="s">
        <v>901</v>
      </c>
      <c r="B198" s="23" t="s">
        <v>831</v>
      </c>
      <c r="C198" s="25">
        <v>3660.9953999999998</v>
      </c>
      <c r="D198" s="25">
        <v>2269.2372799999998</v>
      </c>
      <c r="E198" s="25">
        <v>61.984160919732375</v>
      </c>
      <c r="F198" s="25">
        <v>2016.9038499999999</v>
      </c>
      <c r="G198" s="25">
        <v>112.51093005747398</v>
      </c>
      <c r="H198" s="25">
        <v>1320.8</v>
      </c>
      <c r="I198" s="25">
        <v>955.46828000000005</v>
      </c>
      <c r="J198" s="25">
        <v>72.340118110236233</v>
      </c>
      <c r="K198" s="25">
        <v>849.22244000000001</v>
      </c>
      <c r="L198" s="25">
        <v>112.51095531578277</v>
      </c>
      <c r="M198" s="25">
        <v>186.18139000000008</v>
      </c>
    </row>
    <row r="199" spans="1:13" x14ac:dyDescent="0.2">
      <c r="A199" s="23" t="s">
        <v>722</v>
      </c>
      <c r="B199" s="23" t="s">
        <v>366</v>
      </c>
      <c r="C199" s="25">
        <v>7340.57</v>
      </c>
      <c r="D199" s="25">
        <v>3075.2498099999998</v>
      </c>
      <c r="E199" s="25">
        <v>41.893883036330962</v>
      </c>
      <c r="F199" s="25">
        <v>4605.57816</v>
      </c>
      <c r="G199" s="25">
        <v>66.772285762272247</v>
      </c>
      <c r="H199" s="25">
        <v>2776.8</v>
      </c>
      <c r="I199" s="25">
        <v>1294.84202</v>
      </c>
      <c r="J199" s="25">
        <v>46.63072673581101</v>
      </c>
      <c r="K199" s="25">
        <v>1939.1907699999999</v>
      </c>
      <c r="L199" s="25">
        <v>66.772286668835577</v>
      </c>
      <c r="M199" s="25">
        <v>83.853949999999941</v>
      </c>
    </row>
    <row r="200" spans="1:13" x14ac:dyDescent="0.2">
      <c r="A200" s="23" t="s">
        <v>344</v>
      </c>
      <c r="B200" s="23" t="s">
        <v>503</v>
      </c>
      <c r="C200" s="25">
        <v>12364.776669999999</v>
      </c>
      <c r="D200" s="25">
        <v>14403.516460000001</v>
      </c>
      <c r="E200" s="25">
        <v>116.48828639943403</v>
      </c>
      <c r="F200" s="25"/>
      <c r="G200" s="25" t="s">
        <v>1452</v>
      </c>
      <c r="H200" s="25">
        <v>4014.4</v>
      </c>
      <c r="I200" s="25">
        <v>6064.6385899999996</v>
      </c>
      <c r="J200" s="25">
        <v>151.07210517138301</v>
      </c>
      <c r="K200" s="25"/>
      <c r="L200" s="25" t="s">
        <v>1452</v>
      </c>
      <c r="M200" s="25">
        <v>-12.015630000000783</v>
      </c>
    </row>
    <row r="201" spans="1:13" x14ac:dyDescent="0.2">
      <c r="A201" s="23" t="s">
        <v>973</v>
      </c>
      <c r="B201" s="23" t="s">
        <v>1112</v>
      </c>
      <c r="C201" s="25">
        <v>6112.15344</v>
      </c>
      <c r="D201" s="25">
        <v>4047.9762799999999</v>
      </c>
      <c r="E201" s="25">
        <v>66.228315760345183</v>
      </c>
      <c r="F201" s="25">
        <v>5459.8808600000002</v>
      </c>
      <c r="G201" s="25">
        <v>74.140377488017194</v>
      </c>
      <c r="H201" s="25">
        <v>3813.7</v>
      </c>
      <c r="I201" s="25">
        <v>1704.41112</v>
      </c>
      <c r="J201" s="25">
        <v>44.691798515876975</v>
      </c>
      <c r="K201" s="25">
        <v>2298.8976699999998</v>
      </c>
      <c r="L201" s="25">
        <v>74.140364847122584</v>
      </c>
      <c r="M201" s="25">
        <v>-13.092599999999948</v>
      </c>
    </row>
    <row r="202" spans="1:13" x14ac:dyDescent="0.2">
      <c r="A202" s="23" t="s">
        <v>312</v>
      </c>
      <c r="B202" s="23" t="s">
        <v>409</v>
      </c>
      <c r="C202" s="25">
        <v>6252.6232300000001</v>
      </c>
      <c r="D202" s="25">
        <v>10355.54018</v>
      </c>
      <c r="E202" s="25">
        <v>165.61912974884302</v>
      </c>
      <c r="F202" s="25">
        <v>13.709070000000001</v>
      </c>
      <c r="G202" s="25" t="s">
        <v>1590</v>
      </c>
      <c r="H202" s="25">
        <v>200.7</v>
      </c>
      <c r="I202" s="25">
        <v>4360.2274699999998</v>
      </c>
      <c r="J202" s="25" t="s">
        <v>1590</v>
      </c>
      <c r="K202" s="25">
        <v>5.77224</v>
      </c>
      <c r="L202" s="25" t="s">
        <v>1590</v>
      </c>
      <c r="M202" s="25">
        <v>1.0769700000000739</v>
      </c>
    </row>
    <row r="203" spans="1:13" ht="25.5" x14ac:dyDescent="0.2">
      <c r="A203" s="23" t="s">
        <v>1060</v>
      </c>
      <c r="B203" s="23" t="s">
        <v>793</v>
      </c>
      <c r="C203" s="25"/>
      <c r="D203" s="25"/>
      <c r="E203" s="25" t="s">
        <v>1452</v>
      </c>
      <c r="F203" s="25">
        <v>0.62065000000000003</v>
      </c>
      <c r="G203" s="25" t="s">
        <v>1589</v>
      </c>
      <c r="H203" s="25"/>
      <c r="I203" s="25"/>
      <c r="J203" s="25" t="s">
        <v>1452</v>
      </c>
      <c r="K203" s="25">
        <v>0.26133000000000001</v>
      </c>
      <c r="L203" s="25" t="s">
        <v>1589</v>
      </c>
      <c r="M203" s="25"/>
    </row>
    <row r="204" spans="1:13" x14ac:dyDescent="0.2">
      <c r="A204" s="23" t="s">
        <v>461</v>
      </c>
      <c r="B204" s="23" t="s">
        <v>859</v>
      </c>
      <c r="C204" s="25">
        <v>816.69782999999995</v>
      </c>
      <c r="D204" s="25">
        <v>2651.7897600000001</v>
      </c>
      <c r="E204" s="25" t="s">
        <v>1590</v>
      </c>
      <c r="F204" s="25">
        <v>28.991800000000001</v>
      </c>
      <c r="G204" s="25" t="s">
        <v>1590</v>
      </c>
      <c r="H204" s="25">
        <v>816.69782999999995</v>
      </c>
      <c r="I204" s="25">
        <v>2651.7897600000001</v>
      </c>
      <c r="J204" s="25" t="s">
        <v>1590</v>
      </c>
      <c r="K204" s="25">
        <v>28.991800000000001</v>
      </c>
      <c r="L204" s="25" t="s">
        <v>1590</v>
      </c>
      <c r="M204" s="25">
        <v>50</v>
      </c>
    </row>
    <row r="205" spans="1:13" ht="25.5" x14ac:dyDescent="0.2">
      <c r="A205" s="23" t="s">
        <v>500</v>
      </c>
      <c r="B205" s="23" t="s">
        <v>716</v>
      </c>
      <c r="C205" s="25">
        <v>752.69782999999995</v>
      </c>
      <c r="D205" s="25">
        <v>2296.4807500000002</v>
      </c>
      <c r="E205" s="25" t="s">
        <v>1590</v>
      </c>
      <c r="F205" s="25"/>
      <c r="G205" s="25" t="s">
        <v>1452</v>
      </c>
      <c r="H205" s="25">
        <v>752.69782999999995</v>
      </c>
      <c r="I205" s="25">
        <v>2296.4807500000002</v>
      </c>
      <c r="J205" s="25" t="s">
        <v>1590</v>
      </c>
      <c r="K205" s="25"/>
      <c r="L205" s="25" t="s">
        <v>1452</v>
      </c>
      <c r="M205" s="25"/>
    </row>
    <row r="206" spans="1:13" ht="38.25" x14ac:dyDescent="0.2">
      <c r="A206" s="23" t="s">
        <v>468</v>
      </c>
      <c r="B206" s="23" t="s">
        <v>1209</v>
      </c>
      <c r="C206" s="25">
        <v>752.69782999999995</v>
      </c>
      <c r="D206" s="25">
        <v>2296.4807500000002</v>
      </c>
      <c r="E206" s="25" t="s">
        <v>1590</v>
      </c>
      <c r="F206" s="25"/>
      <c r="G206" s="25" t="s">
        <v>1452</v>
      </c>
      <c r="H206" s="25">
        <v>752.69782999999995</v>
      </c>
      <c r="I206" s="25">
        <v>2296.4807500000002</v>
      </c>
      <c r="J206" s="25" t="s">
        <v>1590</v>
      </c>
      <c r="K206" s="25"/>
      <c r="L206" s="25" t="s">
        <v>1452</v>
      </c>
      <c r="M206" s="25"/>
    </row>
    <row r="207" spans="1:13" ht="25.5" x14ac:dyDescent="0.2">
      <c r="A207" s="23" t="s">
        <v>272</v>
      </c>
      <c r="B207" s="23" t="s">
        <v>956</v>
      </c>
      <c r="C207" s="25">
        <v>4</v>
      </c>
      <c r="D207" s="25">
        <v>25.309010000000001</v>
      </c>
      <c r="E207" s="25" t="s">
        <v>1590</v>
      </c>
      <c r="F207" s="25">
        <v>3.9918</v>
      </c>
      <c r="G207" s="25" t="s">
        <v>1590</v>
      </c>
      <c r="H207" s="25">
        <v>4</v>
      </c>
      <c r="I207" s="25">
        <v>25.309010000000001</v>
      </c>
      <c r="J207" s="25" t="s">
        <v>1590</v>
      </c>
      <c r="K207" s="25">
        <v>3.9918</v>
      </c>
      <c r="L207" s="25" t="s">
        <v>1590</v>
      </c>
      <c r="M207" s="25"/>
    </row>
    <row r="208" spans="1:13" ht="38.25" x14ac:dyDescent="0.2">
      <c r="A208" s="23" t="s">
        <v>829</v>
      </c>
      <c r="B208" s="23" t="s">
        <v>1042</v>
      </c>
      <c r="C208" s="25">
        <v>60</v>
      </c>
      <c r="D208" s="25">
        <v>330</v>
      </c>
      <c r="E208" s="25" t="s">
        <v>1590</v>
      </c>
      <c r="F208" s="25">
        <v>25</v>
      </c>
      <c r="G208" s="25" t="s">
        <v>1590</v>
      </c>
      <c r="H208" s="25">
        <v>60</v>
      </c>
      <c r="I208" s="25">
        <v>330</v>
      </c>
      <c r="J208" s="25" t="s">
        <v>1590</v>
      </c>
      <c r="K208" s="25">
        <v>25</v>
      </c>
      <c r="L208" s="25" t="s">
        <v>1590</v>
      </c>
      <c r="M208" s="25">
        <v>50</v>
      </c>
    </row>
    <row r="209" spans="1:13" ht="38.25" x14ac:dyDescent="0.2">
      <c r="A209" s="23" t="s">
        <v>814</v>
      </c>
      <c r="B209" s="23" t="s">
        <v>63</v>
      </c>
      <c r="C209" s="25">
        <v>60</v>
      </c>
      <c r="D209" s="25">
        <v>330</v>
      </c>
      <c r="E209" s="25" t="s">
        <v>1590</v>
      </c>
      <c r="F209" s="25">
        <v>25</v>
      </c>
      <c r="G209" s="25" t="s">
        <v>1590</v>
      </c>
      <c r="H209" s="25">
        <v>60</v>
      </c>
      <c r="I209" s="25">
        <v>330</v>
      </c>
      <c r="J209" s="25" t="s">
        <v>1590</v>
      </c>
      <c r="K209" s="25">
        <v>25</v>
      </c>
      <c r="L209" s="25" t="s">
        <v>1590</v>
      </c>
      <c r="M209" s="25">
        <v>50</v>
      </c>
    </row>
    <row r="210" spans="1:13" x14ac:dyDescent="0.2">
      <c r="A210" s="23" t="s">
        <v>354</v>
      </c>
      <c r="B210" s="23" t="s">
        <v>99</v>
      </c>
      <c r="C210" s="25">
        <v>24986.5</v>
      </c>
      <c r="D210" s="25">
        <v>27189.98907</v>
      </c>
      <c r="E210" s="25">
        <v>108.81871838792947</v>
      </c>
      <c r="F210" s="25">
        <v>17806.291450000001</v>
      </c>
      <c r="G210" s="25">
        <v>152.69877585879905</v>
      </c>
      <c r="H210" s="25">
        <v>24986.5</v>
      </c>
      <c r="I210" s="25">
        <v>27189.98907</v>
      </c>
      <c r="J210" s="25">
        <v>108.81871838792947</v>
      </c>
      <c r="K210" s="25">
        <v>17806.291450000001</v>
      </c>
      <c r="L210" s="25">
        <v>152.69877585879905</v>
      </c>
      <c r="M210" s="25">
        <v>7003.2584600000009</v>
      </c>
    </row>
    <row r="211" spans="1:13" x14ac:dyDescent="0.2">
      <c r="A211" s="23" t="s">
        <v>1239</v>
      </c>
      <c r="B211" s="23" t="s">
        <v>441</v>
      </c>
      <c r="C211" s="25">
        <v>24986.5</v>
      </c>
      <c r="D211" s="25">
        <v>27189.98907</v>
      </c>
      <c r="E211" s="25">
        <v>108.81871838792947</v>
      </c>
      <c r="F211" s="25">
        <v>17806.291450000001</v>
      </c>
      <c r="G211" s="25">
        <v>152.69877585879905</v>
      </c>
      <c r="H211" s="25">
        <v>24986.5</v>
      </c>
      <c r="I211" s="25">
        <v>27189.98907</v>
      </c>
      <c r="J211" s="25">
        <v>108.81871838792947</v>
      </c>
      <c r="K211" s="25">
        <v>17806.291450000001</v>
      </c>
      <c r="L211" s="25">
        <v>152.69877585879905</v>
      </c>
      <c r="M211" s="25">
        <v>7003.2584600000009</v>
      </c>
    </row>
    <row r="212" spans="1:13" ht="25.5" x14ac:dyDescent="0.2">
      <c r="A212" s="23" t="s">
        <v>186</v>
      </c>
      <c r="B212" s="23" t="s">
        <v>470</v>
      </c>
      <c r="C212" s="25">
        <v>19000</v>
      </c>
      <c r="D212" s="25">
        <v>23872.643619999999</v>
      </c>
      <c r="E212" s="25">
        <v>125.64549273684209</v>
      </c>
      <c r="F212" s="25">
        <v>14206.691279999999</v>
      </c>
      <c r="G212" s="25">
        <v>168.03802623350876</v>
      </c>
      <c r="H212" s="25">
        <v>19000</v>
      </c>
      <c r="I212" s="25">
        <v>23872.643619999999</v>
      </c>
      <c r="J212" s="25">
        <v>125.64549273684209</v>
      </c>
      <c r="K212" s="25">
        <v>14206.691279999999</v>
      </c>
      <c r="L212" s="25">
        <v>168.03802623350876</v>
      </c>
      <c r="M212" s="25">
        <v>6570.2181799999998</v>
      </c>
    </row>
    <row r="213" spans="1:13" ht="25.5" x14ac:dyDescent="0.2">
      <c r="A213" s="23" t="s">
        <v>822</v>
      </c>
      <c r="B213" s="23" t="s">
        <v>480</v>
      </c>
      <c r="C213" s="25">
        <v>5986.5</v>
      </c>
      <c r="D213" s="25">
        <v>3317.3454499999998</v>
      </c>
      <c r="E213" s="25">
        <v>55.413771819928172</v>
      </c>
      <c r="F213" s="25">
        <v>3599.6001700000002</v>
      </c>
      <c r="G213" s="25">
        <v>92.15872022808577</v>
      </c>
      <c r="H213" s="25">
        <v>5986.5</v>
      </c>
      <c r="I213" s="25">
        <v>3317.3454499999998</v>
      </c>
      <c r="J213" s="25">
        <v>55.413771819928172</v>
      </c>
      <c r="K213" s="25">
        <v>3599.6001700000002</v>
      </c>
      <c r="L213" s="25">
        <v>92.15872022808577</v>
      </c>
      <c r="M213" s="25">
        <v>433.04027999999971</v>
      </c>
    </row>
    <row r="214" spans="1:13" x14ac:dyDescent="0.2">
      <c r="A214" s="23" t="s">
        <v>1026</v>
      </c>
      <c r="B214" s="23" t="s">
        <v>1079</v>
      </c>
      <c r="C214" s="25">
        <v>287797.43128999998</v>
      </c>
      <c r="D214" s="25">
        <v>146868.08523999999</v>
      </c>
      <c r="E214" s="25">
        <v>51.031756809534514</v>
      </c>
      <c r="F214" s="25">
        <v>140982.59104999999</v>
      </c>
      <c r="G214" s="25">
        <v>104.17462478605795</v>
      </c>
      <c r="H214" s="25">
        <v>54694.964319999999</v>
      </c>
      <c r="I214" s="25">
        <v>33928.557589999997</v>
      </c>
      <c r="J214" s="25">
        <v>62.032324203552925</v>
      </c>
      <c r="K214" s="25">
        <v>31943.292229999999</v>
      </c>
      <c r="L214" s="25">
        <v>106.21496790532913</v>
      </c>
      <c r="M214" s="25">
        <v>6508.9501399999972</v>
      </c>
    </row>
    <row r="215" spans="1:13" x14ac:dyDescent="0.2">
      <c r="A215" s="23" t="s">
        <v>695</v>
      </c>
      <c r="B215" s="23" t="s">
        <v>876</v>
      </c>
      <c r="C215" s="25">
        <v>200010.53388999999</v>
      </c>
      <c r="D215" s="25">
        <v>84351.776419999995</v>
      </c>
      <c r="E215" s="25">
        <v>42.173666946157461</v>
      </c>
      <c r="F215" s="25">
        <v>80379.122730000003</v>
      </c>
      <c r="G215" s="25">
        <v>104.94239493424737</v>
      </c>
      <c r="H215" s="25">
        <v>22555.009129999999</v>
      </c>
      <c r="I215" s="25">
        <v>4278.3508499999998</v>
      </c>
      <c r="J215" s="25">
        <v>18.968517482484391</v>
      </c>
      <c r="K215" s="25">
        <v>8727.8693600000006</v>
      </c>
      <c r="L215" s="25">
        <v>49.019418984520634</v>
      </c>
      <c r="M215" s="25">
        <v>488.32414999999992</v>
      </c>
    </row>
    <row r="216" spans="1:13" ht="38.25" x14ac:dyDescent="0.2">
      <c r="A216" s="23" t="s">
        <v>870</v>
      </c>
      <c r="B216" s="23" t="s">
        <v>1038</v>
      </c>
      <c r="C216" s="25">
        <v>30</v>
      </c>
      <c r="D216" s="25">
        <v>21.85</v>
      </c>
      <c r="E216" s="25">
        <v>72.833333333333343</v>
      </c>
      <c r="F216" s="25">
        <v>14</v>
      </c>
      <c r="G216" s="25">
        <v>156.07142857142858</v>
      </c>
      <c r="H216" s="25">
        <v>30</v>
      </c>
      <c r="I216" s="25">
        <v>21.85</v>
      </c>
      <c r="J216" s="25">
        <v>72.833333333333343</v>
      </c>
      <c r="K216" s="25">
        <v>14</v>
      </c>
      <c r="L216" s="25">
        <v>156.07142857142858</v>
      </c>
      <c r="M216" s="25">
        <v>2.3500000000000014</v>
      </c>
    </row>
    <row r="217" spans="1:13" x14ac:dyDescent="0.2">
      <c r="A217" s="23" t="s">
        <v>1115</v>
      </c>
      <c r="B217" s="23" t="s">
        <v>687</v>
      </c>
      <c r="C217" s="25">
        <v>59.5</v>
      </c>
      <c r="D217" s="25">
        <v>107.1925</v>
      </c>
      <c r="E217" s="25">
        <v>180.15546218487395</v>
      </c>
      <c r="F217" s="25">
        <v>127.4695</v>
      </c>
      <c r="G217" s="25">
        <v>84.092665304249252</v>
      </c>
      <c r="H217" s="25">
        <v>59.5</v>
      </c>
      <c r="I217" s="25">
        <v>107.1925</v>
      </c>
      <c r="J217" s="25">
        <v>180.15546218487395</v>
      </c>
      <c r="K217" s="25">
        <v>127.4695</v>
      </c>
      <c r="L217" s="25">
        <v>84.092665304249252</v>
      </c>
      <c r="M217" s="25">
        <v>-2.3515000000000015</v>
      </c>
    </row>
    <row r="218" spans="1:13" x14ac:dyDescent="0.2">
      <c r="A218" s="23" t="s">
        <v>1195</v>
      </c>
      <c r="B218" s="23" t="s">
        <v>207</v>
      </c>
      <c r="C218" s="25"/>
      <c r="D218" s="25">
        <v>0.24</v>
      </c>
      <c r="E218" s="25" t="s">
        <v>1452</v>
      </c>
      <c r="F218" s="25">
        <v>0.16</v>
      </c>
      <c r="G218" s="25">
        <v>150</v>
      </c>
      <c r="H218" s="25"/>
      <c r="I218" s="25">
        <v>0.24</v>
      </c>
      <c r="J218" s="25" t="s">
        <v>1452</v>
      </c>
      <c r="K218" s="25">
        <v>0.16</v>
      </c>
      <c r="L218" s="25">
        <v>150</v>
      </c>
      <c r="M218" s="25"/>
    </row>
    <row r="219" spans="1:13" x14ac:dyDescent="0.2">
      <c r="A219" s="23" t="s">
        <v>835</v>
      </c>
      <c r="B219" s="23" t="s">
        <v>329</v>
      </c>
      <c r="C219" s="25">
        <v>1</v>
      </c>
      <c r="D219" s="25">
        <v>0.8</v>
      </c>
      <c r="E219" s="25">
        <v>80</v>
      </c>
      <c r="F219" s="25">
        <v>1.45</v>
      </c>
      <c r="G219" s="25">
        <v>55.172413793103445</v>
      </c>
      <c r="H219" s="25">
        <v>1</v>
      </c>
      <c r="I219" s="25">
        <v>0.8</v>
      </c>
      <c r="J219" s="25">
        <v>80</v>
      </c>
      <c r="K219" s="25">
        <v>1.45</v>
      </c>
      <c r="L219" s="25">
        <v>55.172413793103445</v>
      </c>
      <c r="M219" s="25">
        <v>2.5000000000000022E-2</v>
      </c>
    </row>
    <row r="220" spans="1:13" ht="25.5" x14ac:dyDescent="0.2">
      <c r="A220" s="23" t="s">
        <v>1221</v>
      </c>
      <c r="B220" s="23" t="s">
        <v>19</v>
      </c>
      <c r="C220" s="25">
        <v>20</v>
      </c>
      <c r="D220" s="25">
        <v>28.7</v>
      </c>
      <c r="E220" s="25">
        <v>143.5</v>
      </c>
      <c r="F220" s="25">
        <v>10.15</v>
      </c>
      <c r="G220" s="25" t="s">
        <v>1590</v>
      </c>
      <c r="H220" s="25">
        <v>20</v>
      </c>
      <c r="I220" s="25">
        <v>28.7</v>
      </c>
      <c r="J220" s="25">
        <v>143.5</v>
      </c>
      <c r="K220" s="25">
        <v>10.15</v>
      </c>
      <c r="L220" s="25" t="s">
        <v>1590</v>
      </c>
      <c r="M220" s="25">
        <v>3.1499999999999986</v>
      </c>
    </row>
    <row r="221" spans="1:13" ht="51" x14ac:dyDescent="0.2">
      <c r="A221" s="23" t="s">
        <v>890</v>
      </c>
      <c r="B221" s="23" t="s">
        <v>1203</v>
      </c>
      <c r="C221" s="25">
        <v>20</v>
      </c>
      <c r="D221" s="25">
        <v>28.7</v>
      </c>
      <c r="E221" s="25">
        <v>143.5</v>
      </c>
      <c r="F221" s="25">
        <v>10.15</v>
      </c>
      <c r="G221" s="25" t="s">
        <v>1590</v>
      </c>
      <c r="H221" s="25">
        <v>20</v>
      </c>
      <c r="I221" s="25">
        <v>28.7</v>
      </c>
      <c r="J221" s="25">
        <v>143.5</v>
      </c>
      <c r="K221" s="25">
        <v>10.15</v>
      </c>
      <c r="L221" s="25" t="s">
        <v>1590</v>
      </c>
      <c r="M221" s="25">
        <v>3.1499999999999986</v>
      </c>
    </row>
    <row r="222" spans="1:13" x14ac:dyDescent="0.2">
      <c r="A222" s="23" t="s">
        <v>823</v>
      </c>
      <c r="B222" s="23" t="s">
        <v>4</v>
      </c>
      <c r="C222" s="25">
        <v>199900.03388999999</v>
      </c>
      <c r="D222" s="25">
        <v>84192.993919999994</v>
      </c>
      <c r="E222" s="25">
        <v>42.11754859748013</v>
      </c>
      <c r="F222" s="25">
        <v>80225.893230000001</v>
      </c>
      <c r="G222" s="25">
        <v>104.94491308264612</v>
      </c>
      <c r="H222" s="25">
        <v>22444.509129999999</v>
      </c>
      <c r="I222" s="25">
        <v>4119.5683499999996</v>
      </c>
      <c r="J222" s="25">
        <v>18.354459552397437</v>
      </c>
      <c r="K222" s="25">
        <v>8574.6398599999993</v>
      </c>
      <c r="L222" s="25">
        <v>48.04363118756104</v>
      </c>
      <c r="M222" s="25">
        <v>485.15064999999959</v>
      </c>
    </row>
    <row r="223" spans="1:13" ht="25.5" x14ac:dyDescent="0.2">
      <c r="A223" s="23" t="s">
        <v>301</v>
      </c>
      <c r="B223" s="23" t="s">
        <v>794</v>
      </c>
      <c r="C223" s="25">
        <v>22444.509129999999</v>
      </c>
      <c r="D223" s="25">
        <v>4119.5683499999996</v>
      </c>
      <c r="E223" s="25">
        <v>18.354459552397437</v>
      </c>
      <c r="F223" s="25">
        <v>8574.6398599999993</v>
      </c>
      <c r="G223" s="25">
        <v>48.04363118756104</v>
      </c>
      <c r="H223" s="25">
        <v>22444.509129999999</v>
      </c>
      <c r="I223" s="25">
        <v>4119.5683499999996</v>
      </c>
      <c r="J223" s="25">
        <v>18.354459552397437</v>
      </c>
      <c r="K223" s="25">
        <v>8574.6398599999993</v>
      </c>
      <c r="L223" s="25">
        <v>48.04363118756104</v>
      </c>
      <c r="M223" s="25">
        <v>485.15064999999959</v>
      </c>
    </row>
    <row r="224" spans="1:13" ht="25.5" x14ac:dyDescent="0.2">
      <c r="A224" s="23" t="s">
        <v>552</v>
      </c>
      <c r="B224" s="23" t="s">
        <v>613</v>
      </c>
      <c r="C224" s="25">
        <v>27363.981090000001</v>
      </c>
      <c r="D224" s="25">
        <v>13202.69821</v>
      </c>
      <c r="E224" s="25">
        <v>48.248455393154927</v>
      </c>
      <c r="F224" s="25">
        <v>9433.7248899999995</v>
      </c>
      <c r="G224" s="25">
        <v>139.95212245372147</v>
      </c>
      <c r="H224" s="25"/>
      <c r="I224" s="25"/>
      <c r="J224" s="25"/>
      <c r="K224" s="25"/>
      <c r="L224" s="25"/>
      <c r="M224" s="25"/>
    </row>
    <row r="225" spans="1:13" ht="25.5" x14ac:dyDescent="0.2">
      <c r="A225" s="23" t="s">
        <v>264</v>
      </c>
      <c r="B225" s="23" t="s">
        <v>200</v>
      </c>
      <c r="C225" s="25">
        <v>144550.48457</v>
      </c>
      <c r="D225" s="25">
        <v>63840.922010000002</v>
      </c>
      <c r="E225" s="25">
        <v>44.165138705629452</v>
      </c>
      <c r="F225" s="25">
        <v>59959.897470000004</v>
      </c>
      <c r="G225" s="25">
        <v>106.47270042771805</v>
      </c>
      <c r="H225" s="25"/>
      <c r="I225" s="25"/>
      <c r="J225" s="25"/>
      <c r="K225" s="25"/>
      <c r="L225" s="25"/>
      <c r="M225" s="25"/>
    </row>
    <row r="226" spans="1:13" ht="25.5" x14ac:dyDescent="0.2">
      <c r="A226" s="23" t="s">
        <v>593</v>
      </c>
      <c r="B226" s="23" t="s">
        <v>798</v>
      </c>
      <c r="C226" s="25">
        <v>1325.5</v>
      </c>
      <c r="D226" s="25">
        <v>751.53781000000004</v>
      </c>
      <c r="E226" s="25">
        <v>56.69843907959261</v>
      </c>
      <c r="F226" s="25">
        <v>678.53985999999998</v>
      </c>
      <c r="G226" s="25">
        <v>110.75809312071956</v>
      </c>
      <c r="H226" s="25"/>
      <c r="I226" s="25"/>
      <c r="J226" s="25"/>
      <c r="K226" s="25"/>
      <c r="L226" s="25"/>
      <c r="M226" s="25"/>
    </row>
    <row r="227" spans="1:13" ht="25.5" x14ac:dyDescent="0.2">
      <c r="A227" s="23" t="s">
        <v>1199</v>
      </c>
      <c r="B227" s="23" t="s">
        <v>958</v>
      </c>
      <c r="C227" s="25">
        <v>4215.5591000000004</v>
      </c>
      <c r="D227" s="25">
        <v>2278.2675399999998</v>
      </c>
      <c r="E227" s="25">
        <v>54.044255719247289</v>
      </c>
      <c r="F227" s="25">
        <v>1579.09115</v>
      </c>
      <c r="G227" s="25">
        <v>144.27713941655617</v>
      </c>
      <c r="H227" s="25"/>
      <c r="I227" s="25"/>
      <c r="J227" s="25"/>
      <c r="K227" s="25"/>
      <c r="L227" s="25"/>
      <c r="M227" s="25"/>
    </row>
    <row r="228" spans="1:13" x14ac:dyDescent="0.2">
      <c r="A228" s="23" t="s">
        <v>235</v>
      </c>
      <c r="B228" s="23" t="s">
        <v>357</v>
      </c>
      <c r="C228" s="25">
        <v>87786.897400000002</v>
      </c>
      <c r="D228" s="25">
        <v>62516.308819999998</v>
      </c>
      <c r="E228" s="25">
        <v>71.213712605817634</v>
      </c>
      <c r="F228" s="25">
        <v>60603.46832</v>
      </c>
      <c r="G228" s="25">
        <v>103.15632182946983</v>
      </c>
      <c r="H228" s="25">
        <v>32139.955190000001</v>
      </c>
      <c r="I228" s="25">
        <v>29650.206740000001</v>
      </c>
      <c r="J228" s="25">
        <v>92.253416548711755</v>
      </c>
      <c r="K228" s="25">
        <v>23215.422869999999</v>
      </c>
      <c r="L228" s="25">
        <v>127.71771122168667</v>
      </c>
      <c r="M228" s="25">
        <v>6020.6259900000005</v>
      </c>
    </row>
    <row r="229" spans="1:13" ht="25.5" x14ac:dyDescent="0.2">
      <c r="A229" s="23" t="s">
        <v>416</v>
      </c>
      <c r="B229" s="23" t="s">
        <v>610</v>
      </c>
      <c r="C229" s="25">
        <v>23729.965359999998</v>
      </c>
      <c r="D229" s="25">
        <v>8714.2507800000003</v>
      </c>
      <c r="E229" s="25">
        <v>36.722560053496856</v>
      </c>
      <c r="F229" s="25">
        <v>8469.0544000000009</v>
      </c>
      <c r="G229" s="25">
        <v>102.89520374317114</v>
      </c>
      <c r="H229" s="25">
        <v>15944.49627</v>
      </c>
      <c r="I229" s="25">
        <v>4410.6217999999999</v>
      </c>
      <c r="J229" s="25">
        <v>27.662346463078325</v>
      </c>
      <c r="K229" s="25">
        <v>5120.6407499999996</v>
      </c>
      <c r="L229" s="25">
        <v>86.134177641733615</v>
      </c>
      <c r="M229" s="25">
        <v>724.35059999999976</v>
      </c>
    </row>
    <row r="230" spans="1:13" ht="25.5" x14ac:dyDescent="0.2">
      <c r="A230" s="23" t="s">
        <v>662</v>
      </c>
      <c r="B230" s="23" t="s">
        <v>1093</v>
      </c>
      <c r="C230" s="25">
        <v>15944.49627</v>
      </c>
      <c r="D230" s="25">
        <v>4410.6217999999999</v>
      </c>
      <c r="E230" s="25">
        <v>27.662346463078325</v>
      </c>
      <c r="F230" s="25">
        <v>5120.6407499999996</v>
      </c>
      <c r="G230" s="25">
        <v>86.134177641733615</v>
      </c>
      <c r="H230" s="25">
        <v>15944.49627</v>
      </c>
      <c r="I230" s="25">
        <v>4410.6217999999999</v>
      </c>
      <c r="J230" s="25">
        <v>27.662346463078325</v>
      </c>
      <c r="K230" s="25">
        <v>5120.6407499999996</v>
      </c>
      <c r="L230" s="25">
        <v>86.134177641733615</v>
      </c>
      <c r="M230" s="25">
        <v>724.35059999999976</v>
      </c>
    </row>
    <row r="231" spans="1:13" ht="25.5" x14ac:dyDescent="0.2">
      <c r="A231" s="23" t="s">
        <v>123</v>
      </c>
      <c r="B231" s="23" t="s">
        <v>108</v>
      </c>
      <c r="C231" s="25">
        <v>1929.4</v>
      </c>
      <c r="D231" s="25">
        <v>1362.7345399999999</v>
      </c>
      <c r="E231" s="25">
        <v>70.629964755882639</v>
      </c>
      <c r="F231" s="25">
        <v>827.13166999999999</v>
      </c>
      <c r="G231" s="25">
        <v>164.75424523401455</v>
      </c>
      <c r="H231" s="25"/>
      <c r="I231" s="25"/>
      <c r="J231" s="25"/>
      <c r="K231" s="25"/>
      <c r="L231" s="25"/>
      <c r="M231" s="25"/>
    </row>
    <row r="232" spans="1:13" ht="25.5" x14ac:dyDescent="0.2">
      <c r="A232" s="23" t="s">
        <v>631</v>
      </c>
      <c r="B232" s="23" t="s">
        <v>944</v>
      </c>
      <c r="C232" s="25">
        <v>1858.8</v>
      </c>
      <c r="D232" s="25">
        <v>940.10046</v>
      </c>
      <c r="E232" s="25">
        <v>50.575664945125887</v>
      </c>
      <c r="F232" s="25">
        <v>1758.0738799999999</v>
      </c>
      <c r="G232" s="25">
        <v>53.473319335135102</v>
      </c>
      <c r="H232" s="25"/>
      <c r="I232" s="25"/>
      <c r="J232" s="25"/>
      <c r="K232" s="25"/>
      <c r="L232" s="25"/>
      <c r="M232" s="25"/>
    </row>
    <row r="233" spans="1:13" ht="25.5" x14ac:dyDescent="0.2">
      <c r="A233" s="23" t="s">
        <v>909</v>
      </c>
      <c r="B233" s="23" t="s">
        <v>140</v>
      </c>
      <c r="C233" s="25">
        <v>1969.4370899999999</v>
      </c>
      <c r="D233" s="25">
        <v>1013.3686300000001</v>
      </c>
      <c r="E233" s="25">
        <v>51.454734713054485</v>
      </c>
      <c r="F233" s="25">
        <v>746.45414000000005</v>
      </c>
      <c r="G233" s="25">
        <v>135.75765418087173</v>
      </c>
      <c r="H233" s="25"/>
      <c r="I233" s="25"/>
      <c r="J233" s="25"/>
      <c r="K233" s="25"/>
      <c r="L233" s="25"/>
      <c r="M233" s="25"/>
    </row>
    <row r="234" spans="1:13" ht="25.5" x14ac:dyDescent="0.2">
      <c r="A234" s="23" t="s">
        <v>820</v>
      </c>
      <c r="B234" s="23" t="s">
        <v>90</v>
      </c>
      <c r="C234" s="25">
        <v>2027.8320000000001</v>
      </c>
      <c r="D234" s="25">
        <v>987.42534999999998</v>
      </c>
      <c r="E234" s="25">
        <v>48.693646712350919</v>
      </c>
      <c r="F234" s="25">
        <v>16.753959999999999</v>
      </c>
      <c r="G234" s="25" t="s">
        <v>1590</v>
      </c>
      <c r="H234" s="25"/>
      <c r="I234" s="25"/>
      <c r="J234" s="25"/>
      <c r="K234" s="25"/>
      <c r="L234" s="25"/>
      <c r="M234" s="25"/>
    </row>
    <row r="235" spans="1:13" x14ac:dyDescent="0.2">
      <c r="A235" s="23" t="s">
        <v>401</v>
      </c>
      <c r="B235" s="23" t="s">
        <v>787</v>
      </c>
      <c r="C235" s="25">
        <v>64056.93204</v>
      </c>
      <c r="D235" s="25">
        <v>53802.058040000004</v>
      </c>
      <c r="E235" s="25">
        <v>83.991000390720558</v>
      </c>
      <c r="F235" s="25">
        <v>52134.413919999999</v>
      </c>
      <c r="G235" s="25">
        <v>103.19873955533288</v>
      </c>
      <c r="H235" s="25">
        <v>16195.458919999999</v>
      </c>
      <c r="I235" s="25">
        <v>25239.584940000001</v>
      </c>
      <c r="J235" s="25">
        <v>155.8435921123006</v>
      </c>
      <c r="K235" s="25">
        <v>18094.78212</v>
      </c>
      <c r="L235" s="25">
        <v>139.48543161568614</v>
      </c>
      <c r="M235" s="25">
        <v>5296.2753899999989</v>
      </c>
    </row>
    <row r="236" spans="1:13" x14ac:dyDescent="0.2">
      <c r="A236" s="23" t="s">
        <v>649</v>
      </c>
      <c r="B236" s="23" t="s">
        <v>389</v>
      </c>
      <c r="C236" s="25">
        <v>16195.458919999999</v>
      </c>
      <c r="D236" s="25">
        <v>25239.584940000001</v>
      </c>
      <c r="E236" s="25">
        <v>155.8435921123006</v>
      </c>
      <c r="F236" s="25">
        <v>18094.78212</v>
      </c>
      <c r="G236" s="25">
        <v>139.48543161568614</v>
      </c>
      <c r="H236" s="25">
        <v>16195.458919999999</v>
      </c>
      <c r="I236" s="25">
        <v>25239.584940000001</v>
      </c>
      <c r="J236" s="25">
        <v>155.8435921123006</v>
      </c>
      <c r="K236" s="25">
        <v>18094.78212</v>
      </c>
      <c r="L236" s="25">
        <v>139.48543161568614</v>
      </c>
      <c r="M236" s="25">
        <v>5296.2753899999989</v>
      </c>
    </row>
    <row r="237" spans="1:13" x14ac:dyDescent="0.2">
      <c r="A237" s="23" t="s">
        <v>115</v>
      </c>
      <c r="B237" s="23" t="s">
        <v>1039</v>
      </c>
      <c r="C237" s="25">
        <v>9068.6994099999993</v>
      </c>
      <c r="D237" s="25">
        <v>6744.8940199999997</v>
      </c>
      <c r="E237" s="25">
        <v>74.375538487497408</v>
      </c>
      <c r="F237" s="25">
        <v>1307.02718</v>
      </c>
      <c r="G237" s="25" t="s">
        <v>1590</v>
      </c>
      <c r="H237" s="25"/>
      <c r="I237" s="25"/>
      <c r="J237" s="25"/>
      <c r="K237" s="25"/>
      <c r="L237" s="25"/>
      <c r="M237" s="25"/>
    </row>
    <row r="238" spans="1:13" x14ac:dyDescent="0.2">
      <c r="A238" s="23" t="s">
        <v>1114</v>
      </c>
      <c r="B238" s="23" t="s">
        <v>994</v>
      </c>
      <c r="C238" s="25">
        <v>37992.368569999999</v>
      </c>
      <c r="D238" s="25">
        <v>21011.811249999999</v>
      </c>
      <c r="E238" s="25">
        <v>55.305346944311353</v>
      </c>
      <c r="F238" s="25">
        <v>21517.372380000001</v>
      </c>
      <c r="G238" s="25">
        <v>97.650451360548502</v>
      </c>
      <c r="H238" s="25"/>
      <c r="I238" s="25"/>
      <c r="J238" s="25"/>
      <c r="K238" s="25"/>
      <c r="L238" s="25"/>
      <c r="M238" s="25"/>
    </row>
    <row r="239" spans="1:13" x14ac:dyDescent="0.2">
      <c r="A239" s="23" t="s">
        <v>153</v>
      </c>
      <c r="B239" s="23" t="s">
        <v>322</v>
      </c>
      <c r="C239" s="25">
        <v>607.00800000000004</v>
      </c>
      <c r="D239" s="25">
        <v>500.68597999999997</v>
      </c>
      <c r="E239" s="25">
        <v>82.484247324582199</v>
      </c>
      <c r="F239" s="25">
        <v>447.67570000000001</v>
      </c>
      <c r="G239" s="25">
        <v>111.84122345706949</v>
      </c>
      <c r="H239" s="25"/>
      <c r="I239" s="25"/>
      <c r="J239" s="25"/>
      <c r="K239" s="25"/>
      <c r="L239" s="25"/>
      <c r="M239" s="25"/>
    </row>
    <row r="240" spans="1:13" x14ac:dyDescent="0.2">
      <c r="A240" s="23" t="s">
        <v>812</v>
      </c>
      <c r="B240" s="23" t="s">
        <v>94</v>
      </c>
      <c r="C240" s="25">
        <v>193.39714000000001</v>
      </c>
      <c r="D240" s="25">
        <v>305.08184999999997</v>
      </c>
      <c r="E240" s="25">
        <v>157.74889432180845</v>
      </c>
      <c r="F240" s="25">
        <v>10767.55654</v>
      </c>
      <c r="G240" s="25">
        <v>2.8333433761565368</v>
      </c>
      <c r="H240" s="25"/>
      <c r="I240" s="25"/>
      <c r="J240" s="25"/>
      <c r="K240" s="25"/>
      <c r="L240" s="25"/>
      <c r="M240" s="25"/>
    </row>
    <row r="241" spans="1:13" x14ac:dyDescent="0.2">
      <c r="A241" s="23" t="s">
        <v>558</v>
      </c>
      <c r="B241" s="23" t="s">
        <v>1202</v>
      </c>
      <c r="C241" s="25">
        <v>317382.01910999999</v>
      </c>
      <c r="D241" s="25">
        <v>120848.32268</v>
      </c>
      <c r="E241" s="25">
        <v>38.076612852511886</v>
      </c>
      <c r="F241" s="25">
        <v>122910.65515999999</v>
      </c>
      <c r="G241" s="25">
        <v>98.322088123836508</v>
      </c>
      <c r="H241" s="25">
        <v>12945.955379999999</v>
      </c>
      <c r="I241" s="25">
        <v>1668.6445100000001</v>
      </c>
      <c r="J241" s="25">
        <v>12.889311456903849</v>
      </c>
      <c r="K241" s="25">
        <v>5133.8336799999997</v>
      </c>
      <c r="L241" s="25">
        <v>32.502893821834917</v>
      </c>
      <c r="M241" s="25">
        <v>513.81768000000011</v>
      </c>
    </row>
    <row r="242" spans="1:13" x14ac:dyDescent="0.2">
      <c r="A242" s="23" t="s">
        <v>33</v>
      </c>
      <c r="B242" s="23" t="s">
        <v>847</v>
      </c>
      <c r="C242" s="25">
        <v>2604</v>
      </c>
      <c r="D242" s="25">
        <v>2453</v>
      </c>
      <c r="E242" s="25">
        <v>94.201228878648237</v>
      </c>
      <c r="F242" s="25">
        <v>3160.84</v>
      </c>
      <c r="G242" s="25">
        <v>77.605952847977107</v>
      </c>
      <c r="H242" s="25"/>
      <c r="I242" s="25"/>
      <c r="J242" s="25"/>
      <c r="K242" s="25"/>
      <c r="L242" s="25"/>
      <c r="M242" s="25"/>
    </row>
    <row r="243" spans="1:13" x14ac:dyDescent="0.2">
      <c r="A243" s="23" t="s">
        <v>706</v>
      </c>
      <c r="B243" s="23" t="s">
        <v>1016</v>
      </c>
      <c r="C243" s="25">
        <v>2129</v>
      </c>
      <c r="D243" s="25">
        <v>2377</v>
      </c>
      <c r="E243" s="25">
        <v>111.64866134335369</v>
      </c>
      <c r="F243" s="25">
        <v>2900.44</v>
      </c>
      <c r="G243" s="25">
        <v>81.953082980513301</v>
      </c>
      <c r="H243" s="25"/>
      <c r="I243" s="25"/>
      <c r="J243" s="25"/>
      <c r="K243" s="25"/>
      <c r="L243" s="25"/>
      <c r="M243" s="25"/>
    </row>
    <row r="244" spans="1:13" x14ac:dyDescent="0.2">
      <c r="A244" s="23" t="s">
        <v>1032</v>
      </c>
      <c r="B244" s="23" t="s">
        <v>337</v>
      </c>
      <c r="C244" s="25">
        <v>475</v>
      </c>
      <c r="D244" s="25">
        <v>76</v>
      </c>
      <c r="E244" s="25">
        <v>16</v>
      </c>
      <c r="F244" s="25">
        <v>260.39999999999998</v>
      </c>
      <c r="G244" s="25">
        <v>29.185867895545321</v>
      </c>
      <c r="H244" s="25"/>
      <c r="I244" s="25"/>
      <c r="J244" s="25"/>
      <c r="K244" s="25"/>
      <c r="L244" s="25"/>
      <c r="M244" s="25"/>
    </row>
    <row r="245" spans="1:13" ht="51" x14ac:dyDescent="0.2">
      <c r="A245" s="23" t="s">
        <v>456</v>
      </c>
      <c r="B245" s="23" t="s">
        <v>361</v>
      </c>
      <c r="C245" s="25">
        <v>186277.86016000001</v>
      </c>
      <c r="D245" s="25">
        <v>42180.647519999999</v>
      </c>
      <c r="E245" s="25">
        <v>22.643940339324111</v>
      </c>
      <c r="F245" s="25">
        <v>50277.830459999997</v>
      </c>
      <c r="G245" s="25">
        <v>83.895122629760337</v>
      </c>
      <c r="H245" s="25">
        <v>12873.73538</v>
      </c>
      <c r="I245" s="25">
        <v>1519.6010100000001</v>
      </c>
      <c r="J245" s="25">
        <v>11.803885703296164</v>
      </c>
      <c r="K245" s="25">
        <v>5133.8336799999997</v>
      </c>
      <c r="L245" s="25">
        <v>29.599731988201071</v>
      </c>
      <c r="M245" s="25">
        <v>489.77418000000011</v>
      </c>
    </row>
    <row r="246" spans="1:13" ht="63.75" x14ac:dyDescent="0.2">
      <c r="A246" s="23" t="s">
        <v>960</v>
      </c>
      <c r="B246" s="23" t="s">
        <v>185</v>
      </c>
      <c r="C246" s="25">
        <v>12873.73538</v>
      </c>
      <c r="D246" s="25">
        <v>1514.66651</v>
      </c>
      <c r="E246" s="25">
        <v>11.765555724821803</v>
      </c>
      <c r="F246" s="25">
        <v>5022.2623800000001</v>
      </c>
      <c r="G246" s="25">
        <v>30.1590477636495</v>
      </c>
      <c r="H246" s="25">
        <v>12873.73538</v>
      </c>
      <c r="I246" s="25">
        <v>1514.66651</v>
      </c>
      <c r="J246" s="25">
        <v>11.765555724821803</v>
      </c>
      <c r="K246" s="25">
        <v>5022.2623800000001</v>
      </c>
      <c r="L246" s="25">
        <v>30.1590477636495</v>
      </c>
      <c r="M246" s="25">
        <v>485.25217999999995</v>
      </c>
    </row>
    <row r="247" spans="1:13" ht="63.75" x14ac:dyDescent="0.2">
      <c r="A247" s="23" t="s">
        <v>1225</v>
      </c>
      <c r="B247" s="23" t="s">
        <v>102</v>
      </c>
      <c r="C247" s="25"/>
      <c r="D247" s="25">
        <v>4.9344999999999999</v>
      </c>
      <c r="E247" s="25" t="s">
        <v>1452</v>
      </c>
      <c r="F247" s="25">
        <v>111.57129999999999</v>
      </c>
      <c r="G247" s="25">
        <v>4.42273236934588</v>
      </c>
      <c r="H247" s="25"/>
      <c r="I247" s="25">
        <v>4.9344999999999999</v>
      </c>
      <c r="J247" s="25" t="s">
        <v>1452</v>
      </c>
      <c r="K247" s="25">
        <v>111.57129999999999</v>
      </c>
      <c r="L247" s="25">
        <v>4.42273236934588</v>
      </c>
      <c r="M247" s="25">
        <v>4.5220000000000002</v>
      </c>
    </row>
    <row r="248" spans="1:13" ht="51" x14ac:dyDescent="0.2">
      <c r="A248" s="23" t="s">
        <v>1204</v>
      </c>
      <c r="B248" s="23" t="s">
        <v>640</v>
      </c>
      <c r="C248" s="25"/>
      <c r="D248" s="25">
        <v>0.41249999999999998</v>
      </c>
      <c r="E248" s="25" t="s">
        <v>1452</v>
      </c>
      <c r="F248" s="25">
        <v>111.57129999999999</v>
      </c>
      <c r="G248" s="25">
        <v>0.36971873591147547</v>
      </c>
      <c r="H248" s="25"/>
      <c r="I248" s="25">
        <v>0.41249999999999998</v>
      </c>
      <c r="J248" s="25" t="s">
        <v>1452</v>
      </c>
      <c r="K248" s="25">
        <v>111.57129999999999</v>
      </c>
      <c r="L248" s="25">
        <v>0.36971873591147547</v>
      </c>
      <c r="M248" s="25"/>
    </row>
    <row r="249" spans="1:13" ht="63.75" x14ac:dyDescent="0.2">
      <c r="A249" s="23" t="s">
        <v>261</v>
      </c>
      <c r="B249" s="23" t="s">
        <v>637</v>
      </c>
      <c r="C249" s="25">
        <v>12873.73538</v>
      </c>
      <c r="D249" s="25">
        <v>1489.66651</v>
      </c>
      <c r="E249" s="25">
        <v>11.571361893256501</v>
      </c>
      <c r="F249" s="25">
        <v>5022.2623800000001</v>
      </c>
      <c r="G249" s="25">
        <v>29.661264133316745</v>
      </c>
      <c r="H249" s="25">
        <v>12873.73538</v>
      </c>
      <c r="I249" s="25">
        <v>1489.66651</v>
      </c>
      <c r="J249" s="25">
        <v>11.571361893256501</v>
      </c>
      <c r="K249" s="25">
        <v>5022.2623800000001</v>
      </c>
      <c r="L249" s="25">
        <v>29.661264133316745</v>
      </c>
      <c r="M249" s="25">
        <v>485.25218000000007</v>
      </c>
    </row>
    <row r="250" spans="1:13" ht="63.75" x14ac:dyDescent="0.2">
      <c r="A250" s="23" t="s">
        <v>602</v>
      </c>
      <c r="B250" s="23" t="s">
        <v>1253</v>
      </c>
      <c r="C250" s="25"/>
      <c r="D250" s="25">
        <v>4.5220000000000002</v>
      </c>
      <c r="E250" s="25" t="s">
        <v>1452</v>
      </c>
      <c r="F250" s="25"/>
      <c r="G250" s="25" t="s">
        <v>1452</v>
      </c>
      <c r="H250" s="25"/>
      <c r="I250" s="25">
        <v>4.5220000000000002</v>
      </c>
      <c r="J250" s="25" t="s">
        <v>1452</v>
      </c>
      <c r="K250" s="25"/>
      <c r="L250" s="25" t="s">
        <v>1452</v>
      </c>
      <c r="M250" s="25">
        <v>4.5220000000000002</v>
      </c>
    </row>
    <row r="251" spans="1:13" ht="38.25" x14ac:dyDescent="0.2">
      <c r="A251" s="23" t="s">
        <v>844</v>
      </c>
      <c r="B251" s="23" t="s">
        <v>1243</v>
      </c>
      <c r="C251" s="25"/>
      <c r="D251" s="25">
        <v>25</v>
      </c>
      <c r="E251" s="25" t="s">
        <v>1452</v>
      </c>
      <c r="F251" s="25"/>
      <c r="G251" s="25" t="s">
        <v>1452</v>
      </c>
      <c r="H251" s="25"/>
      <c r="I251" s="25">
        <v>25</v>
      </c>
      <c r="J251" s="25" t="s">
        <v>1452</v>
      </c>
      <c r="K251" s="25"/>
      <c r="L251" s="25" t="s">
        <v>1452</v>
      </c>
      <c r="M251" s="25"/>
    </row>
    <row r="252" spans="1:13" ht="51" x14ac:dyDescent="0.2">
      <c r="A252" s="23" t="s">
        <v>1027</v>
      </c>
      <c r="B252" s="23" t="s">
        <v>288</v>
      </c>
      <c r="C252" s="25">
        <v>78053.447570000004</v>
      </c>
      <c r="D252" s="25">
        <v>30773.54178</v>
      </c>
      <c r="E252" s="25">
        <v>39.426242834951822</v>
      </c>
      <c r="F252" s="25">
        <v>32944.442000000003</v>
      </c>
      <c r="G252" s="25">
        <v>93.410420428429163</v>
      </c>
      <c r="H252" s="25"/>
      <c r="I252" s="25"/>
      <c r="J252" s="25"/>
      <c r="K252" s="25"/>
      <c r="L252" s="25" t="s">
        <v>1452</v>
      </c>
      <c r="M252" s="25"/>
    </row>
    <row r="253" spans="1:13" ht="51" x14ac:dyDescent="0.2">
      <c r="A253" s="23" t="s">
        <v>588</v>
      </c>
      <c r="B253" s="23" t="s">
        <v>497</v>
      </c>
      <c r="C253" s="25"/>
      <c r="D253" s="25">
        <v>54.45635</v>
      </c>
      <c r="E253" s="25" t="s">
        <v>1452</v>
      </c>
      <c r="F253" s="25"/>
      <c r="G253" s="25" t="s">
        <v>1452</v>
      </c>
      <c r="H253" s="25"/>
      <c r="I253" s="25"/>
      <c r="J253" s="25"/>
      <c r="K253" s="25"/>
      <c r="L253" s="25" t="s">
        <v>1452</v>
      </c>
      <c r="M253" s="25"/>
    </row>
    <row r="254" spans="1:13" ht="51" x14ac:dyDescent="0.2">
      <c r="A254" s="23" t="s">
        <v>336</v>
      </c>
      <c r="B254" s="23" t="s">
        <v>731</v>
      </c>
      <c r="C254" s="25">
        <v>78053.447570000004</v>
      </c>
      <c r="D254" s="25">
        <v>30773.54178</v>
      </c>
      <c r="E254" s="25">
        <v>39.426242834951822</v>
      </c>
      <c r="F254" s="25">
        <v>32944.442000000003</v>
      </c>
      <c r="G254" s="25">
        <v>93.410420428429163</v>
      </c>
      <c r="H254" s="25"/>
      <c r="I254" s="25"/>
      <c r="J254" s="25"/>
      <c r="K254" s="25"/>
      <c r="L254" s="25" t="s">
        <v>1452</v>
      </c>
      <c r="M254" s="25"/>
    </row>
    <row r="255" spans="1:13" ht="51" x14ac:dyDescent="0.2">
      <c r="A255" s="23" t="s">
        <v>1150</v>
      </c>
      <c r="B255" s="23" t="s">
        <v>1040</v>
      </c>
      <c r="C255" s="25"/>
      <c r="D255" s="25">
        <v>54.45635</v>
      </c>
      <c r="E255" s="25" t="s">
        <v>1452</v>
      </c>
      <c r="F255" s="25"/>
      <c r="G255" s="25"/>
      <c r="H255" s="25"/>
      <c r="I255" s="25"/>
      <c r="J255" s="25"/>
      <c r="K255" s="25"/>
      <c r="L255" s="25"/>
      <c r="M255" s="25"/>
    </row>
    <row r="256" spans="1:13" ht="51" x14ac:dyDescent="0.2">
      <c r="A256" s="23" t="s">
        <v>291</v>
      </c>
      <c r="B256" s="23" t="s">
        <v>1228</v>
      </c>
      <c r="C256" s="25">
        <v>91138.449760000003</v>
      </c>
      <c r="D256" s="25">
        <v>7317.8799799999997</v>
      </c>
      <c r="E256" s="25">
        <v>8.0294101987367394</v>
      </c>
      <c r="F256" s="25">
        <v>9019.1081400000003</v>
      </c>
      <c r="G256" s="25">
        <v>81.13751233944069</v>
      </c>
      <c r="H256" s="25"/>
      <c r="I256" s="25"/>
      <c r="J256" s="25"/>
      <c r="K256" s="25"/>
      <c r="L256" s="25"/>
      <c r="M256" s="25"/>
    </row>
    <row r="257" spans="1:13" ht="51" x14ac:dyDescent="0.2">
      <c r="A257" s="23" t="s">
        <v>616</v>
      </c>
      <c r="B257" s="23" t="s">
        <v>1062</v>
      </c>
      <c r="C257" s="25"/>
      <c r="D257" s="25">
        <v>45</v>
      </c>
      <c r="E257" s="25" t="s">
        <v>1452</v>
      </c>
      <c r="F257" s="25">
        <v>23.228999999999999</v>
      </c>
      <c r="G257" s="25">
        <v>193.72336303758232</v>
      </c>
      <c r="H257" s="25"/>
      <c r="I257" s="25"/>
      <c r="J257" s="25"/>
      <c r="K257" s="25"/>
      <c r="L257" s="25"/>
      <c r="M257" s="25"/>
    </row>
    <row r="258" spans="1:13" ht="51" x14ac:dyDescent="0.2">
      <c r="A258" s="23" t="s">
        <v>611</v>
      </c>
      <c r="B258" s="23" t="s">
        <v>204</v>
      </c>
      <c r="C258" s="25">
        <v>2343</v>
      </c>
      <c r="D258" s="25">
        <v>1893.4369300000001</v>
      </c>
      <c r="E258" s="25">
        <v>80.812502347417848</v>
      </c>
      <c r="F258" s="25">
        <v>1949.13391</v>
      </c>
      <c r="G258" s="25">
        <v>97.142475449519011</v>
      </c>
      <c r="H258" s="25"/>
      <c r="I258" s="25"/>
      <c r="J258" s="25"/>
      <c r="K258" s="25"/>
      <c r="L258" s="25"/>
      <c r="M258" s="25"/>
    </row>
    <row r="259" spans="1:13" ht="51" x14ac:dyDescent="0.2">
      <c r="A259" s="23" t="s">
        <v>896</v>
      </c>
      <c r="B259" s="23" t="s">
        <v>1149</v>
      </c>
      <c r="C259" s="25">
        <v>7</v>
      </c>
      <c r="D259" s="25">
        <v>7</v>
      </c>
      <c r="E259" s="25">
        <v>100</v>
      </c>
      <c r="F259" s="25"/>
      <c r="G259" s="25" t="s">
        <v>1452</v>
      </c>
      <c r="H259" s="25"/>
      <c r="I259" s="25"/>
      <c r="J259" s="25"/>
      <c r="K259" s="25"/>
      <c r="L259" s="25"/>
      <c r="M259" s="25"/>
    </row>
    <row r="260" spans="1:13" ht="51" x14ac:dyDescent="0.2">
      <c r="A260" s="23" t="s">
        <v>1215</v>
      </c>
      <c r="B260" s="23" t="s">
        <v>1094</v>
      </c>
      <c r="C260" s="25">
        <v>1862.2274500000001</v>
      </c>
      <c r="D260" s="25">
        <v>569.73146999999994</v>
      </c>
      <c r="E260" s="25">
        <v>30.594086130563692</v>
      </c>
      <c r="F260" s="25">
        <v>1208.0837300000001</v>
      </c>
      <c r="G260" s="25">
        <v>47.159932366608395</v>
      </c>
      <c r="H260" s="25"/>
      <c r="I260" s="25"/>
      <c r="J260" s="25"/>
      <c r="K260" s="25"/>
      <c r="L260" s="25"/>
      <c r="M260" s="25"/>
    </row>
    <row r="261" spans="1:13" ht="51" x14ac:dyDescent="0.2">
      <c r="A261" s="23" t="s">
        <v>1033</v>
      </c>
      <c r="B261" s="23" t="s">
        <v>1248</v>
      </c>
      <c r="C261" s="25">
        <v>270</v>
      </c>
      <c r="D261" s="25">
        <v>238.94083000000001</v>
      </c>
      <c r="E261" s="25">
        <v>88.496603703703698</v>
      </c>
      <c r="F261" s="25">
        <v>5181.6616899999999</v>
      </c>
      <c r="G261" s="25">
        <v>4.6112780859685962</v>
      </c>
      <c r="H261" s="25"/>
      <c r="I261" s="25"/>
      <c r="J261" s="25"/>
      <c r="K261" s="25"/>
      <c r="L261" s="25"/>
      <c r="M261" s="25"/>
    </row>
    <row r="262" spans="1:13" ht="51" x14ac:dyDescent="0.2">
      <c r="A262" s="23" t="s">
        <v>592</v>
      </c>
      <c r="B262" s="23" t="s">
        <v>756</v>
      </c>
      <c r="C262" s="25"/>
      <c r="D262" s="25"/>
      <c r="E262" s="25" t="s">
        <v>1452</v>
      </c>
      <c r="F262" s="25">
        <v>23.228999999999999</v>
      </c>
      <c r="G262" s="25" t="s">
        <v>1589</v>
      </c>
      <c r="H262" s="25"/>
      <c r="I262" s="25"/>
      <c r="J262" s="25"/>
      <c r="K262" s="25"/>
      <c r="L262" s="25"/>
      <c r="M262" s="25"/>
    </row>
    <row r="263" spans="1:13" ht="51" x14ac:dyDescent="0.2">
      <c r="A263" s="23" t="s">
        <v>34</v>
      </c>
      <c r="B263" s="23" t="s">
        <v>585</v>
      </c>
      <c r="C263" s="25">
        <v>351</v>
      </c>
      <c r="D263" s="25">
        <v>275.42617999999999</v>
      </c>
      <c r="E263" s="25">
        <v>78.46899715099714</v>
      </c>
      <c r="F263" s="25">
        <v>606.40990999999997</v>
      </c>
      <c r="G263" s="25">
        <v>45.419142309201376</v>
      </c>
      <c r="H263" s="25"/>
      <c r="I263" s="25"/>
      <c r="J263" s="25"/>
      <c r="K263" s="25"/>
      <c r="L263" s="25"/>
      <c r="M263" s="25"/>
    </row>
    <row r="264" spans="1:13" ht="51" x14ac:dyDescent="0.2">
      <c r="A264" s="23" t="s">
        <v>368</v>
      </c>
      <c r="B264" s="23" t="s">
        <v>824</v>
      </c>
      <c r="C264" s="25">
        <v>90868.449760000003</v>
      </c>
      <c r="D264" s="25">
        <v>7078.9391500000002</v>
      </c>
      <c r="E264" s="25">
        <v>7.7903157462207817</v>
      </c>
      <c r="F264" s="25">
        <v>3837.4464499999999</v>
      </c>
      <c r="G264" s="25">
        <v>184.47004387513994</v>
      </c>
      <c r="H264" s="25"/>
      <c r="I264" s="25"/>
      <c r="J264" s="25"/>
      <c r="K264" s="25"/>
      <c r="L264" s="25"/>
      <c r="M264" s="25"/>
    </row>
    <row r="265" spans="1:13" ht="51" x14ac:dyDescent="0.2">
      <c r="A265" s="23" t="s">
        <v>1173</v>
      </c>
      <c r="B265" s="23" t="s">
        <v>568</v>
      </c>
      <c r="C265" s="25"/>
      <c r="D265" s="25">
        <v>45</v>
      </c>
      <c r="E265" s="25" t="s">
        <v>1452</v>
      </c>
      <c r="F265" s="25"/>
      <c r="G265" s="25" t="s">
        <v>1452</v>
      </c>
      <c r="H265" s="25"/>
      <c r="I265" s="25"/>
      <c r="J265" s="25"/>
      <c r="K265" s="25"/>
      <c r="L265" s="25"/>
      <c r="M265" s="25"/>
    </row>
    <row r="266" spans="1:13" ht="51" x14ac:dyDescent="0.2">
      <c r="A266" s="23" t="s">
        <v>685</v>
      </c>
      <c r="B266" s="23" t="s">
        <v>1184</v>
      </c>
      <c r="C266" s="25">
        <v>1992</v>
      </c>
      <c r="D266" s="25">
        <v>1618.0107499999999</v>
      </c>
      <c r="E266" s="25">
        <v>81.225439257028114</v>
      </c>
      <c r="F266" s="25">
        <v>1342.7239999999999</v>
      </c>
      <c r="G266" s="25">
        <v>120.50210989004442</v>
      </c>
      <c r="H266" s="25"/>
      <c r="I266" s="25"/>
      <c r="J266" s="25"/>
      <c r="K266" s="25"/>
      <c r="L266" s="25"/>
      <c r="M266" s="25"/>
    </row>
    <row r="267" spans="1:13" ht="51" x14ac:dyDescent="0.2">
      <c r="A267" s="23" t="s">
        <v>213</v>
      </c>
      <c r="B267" s="23" t="s">
        <v>55</v>
      </c>
      <c r="C267" s="25">
        <v>7</v>
      </c>
      <c r="D267" s="25">
        <v>7</v>
      </c>
      <c r="E267" s="25">
        <v>100</v>
      </c>
      <c r="F267" s="25"/>
      <c r="G267" s="25" t="s">
        <v>1452</v>
      </c>
      <c r="H267" s="25"/>
      <c r="I267" s="25"/>
      <c r="J267" s="25"/>
      <c r="K267" s="25"/>
      <c r="L267" s="25"/>
      <c r="M267" s="25"/>
    </row>
    <row r="268" spans="1:13" ht="51" x14ac:dyDescent="0.2">
      <c r="A268" s="23" t="s">
        <v>583</v>
      </c>
      <c r="B268" s="23" t="s">
        <v>803</v>
      </c>
      <c r="C268" s="25">
        <v>1862.2274500000001</v>
      </c>
      <c r="D268" s="25">
        <v>569.73146999999994</v>
      </c>
      <c r="E268" s="25">
        <v>30.594086130563692</v>
      </c>
      <c r="F268" s="25">
        <v>1208.0837300000001</v>
      </c>
      <c r="G268" s="25">
        <v>47.159932366608395</v>
      </c>
      <c r="H268" s="25"/>
      <c r="I268" s="25"/>
      <c r="J268" s="25"/>
      <c r="K268" s="25"/>
      <c r="L268" s="25"/>
      <c r="M268" s="25"/>
    </row>
    <row r="269" spans="1:13" ht="25.5" x14ac:dyDescent="0.2">
      <c r="A269" s="23" t="s">
        <v>739</v>
      </c>
      <c r="B269" s="23" t="s">
        <v>921</v>
      </c>
      <c r="C269" s="25">
        <v>118568.65895</v>
      </c>
      <c r="D269" s="25">
        <v>73024.594060000003</v>
      </c>
      <c r="E269" s="25">
        <v>61.588445637050029</v>
      </c>
      <c r="F269" s="25">
        <v>58607.881759999997</v>
      </c>
      <c r="G269" s="25">
        <v>124.59858958738113</v>
      </c>
      <c r="H269" s="25">
        <v>72.22</v>
      </c>
      <c r="I269" s="25">
        <v>149.04349999999999</v>
      </c>
      <c r="J269" s="25" t="s">
        <v>1590</v>
      </c>
      <c r="K269" s="25"/>
      <c r="L269" s="25" t="s">
        <v>1452</v>
      </c>
      <c r="M269" s="25">
        <v>24.043499999999995</v>
      </c>
    </row>
    <row r="270" spans="1:13" ht="25.5" x14ac:dyDescent="0.2">
      <c r="A270" s="23" t="s">
        <v>889</v>
      </c>
      <c r="B270" s="23" t="s">
        <v>860</v>
      </c>
      <c r="C270" s="25">
        <v>108544.19163</v>
      </c>
      <c r="D270" s="25">
        <v>64392.787020000003</v>
      </c>
      <c r="E270" s="25">
        <v>59.324028354735837</v>
      </c>
      <c r="F270" s="25">
        <v>49494.917419999998</v>
      </c>
      <c r="G270" s="25">
        <v>130.09979686112183</v>
      </c>
      <c r="H270" s="25"/>
      <c r="I270" s="25"/>
      <c r="J270" s="25" t="s">
        <v>1452</v>
      </c>
      <c r="K270" s="25"/>
      <c r="L270" s="25" t="s">
        <v>1452</v>
      </c>
      <c r="M270" s="25"/>
    </row>
    <row r="271" spans="1:13" ht="25.5" x14ac:dyDescent="0.2">
      <c r="A271" s="23" t="s">
        <v>653</v>
      </c>
      <c r="B271" s="23" t="s">
        <v>197</v>
      </c>
      <c r="C271" s="25">
        <v>73653.8</v>
      </c>
      <c r="D271" s="25">
        <v>38781.199789999999</v>
      </c>
      <c r="E271" s="25">
        <v>52.653359079911688</v>
      </c>
      <c r="F271" s="25">
        <v>24563.176729999999</v>
      </c>
      <c r="G271" s="25">
        <v>157.88348639219353</v>
      </c>
      <c r="H271" s="25"/>
      <c r="I271" s="25"/>
      <c r="J271" s="25" t="s">
        <v>1452</v>
      </c>
      <c r="K271" s="25"/>
      <c r="L271" s="25" t="s">
        <v>1452</v>
      </c>
      <c r="M271" s="25"/>
    </row>
    <row r="272" spans="1:13" ht="38.25" x14ac:dyDescent="0.2">
      <c r="A272" s="23" t="s">
        <v>374</v>
      </c>
      <c r="B272" s="23" t="s">
        <v>817</v>
      </c>
      <c r="C272" s="25">
        <v>26809.47163</v>
      </c>
      <c r="D272" s="25">
        <v>20051.923070000001</v>
      </c>
      <c r="E272" s="25">
        <v>74.794174785458097</v>
      </c>
      <c r="F272" s="25">
        <v>18568.17959</v>
      </c>
      <c r="G272" s="25">
        <v>107.99078591850264</v>
      </c>
      <c r="H272" s="25"/>
      <c r="I272" s="25"/>
      <c r="J272" s="25" t="s">
        <v>1452</v>
      </c>
      <c r="K272" s="25"/>
      <c r="L272" s="25" t="s">
        <v>1452</v>
      </c>
      <c r="M272" s="25"/>
    </row>
    <row r="273" spans="1:13" ht="25.5" x14ac:dyDescent="0.2">
      <c r="A273" s="23" t="s">
        <v>44</v>
      </c>
      <c r="B273" s="23" t="s">
        <v>629</v>
      </c>
      <c r="C273" s="25">
        <v>8080.92</v>
      </c>
      <c r="D273" s="25">
        <v>5559.6641600000003</v>
      </c>
      <c r="E273" s="25">
        <v>68.799891101508251</v>
      </c>
      <c r="F273" s="25">
        <v>6363.5610999999999</v>
      </c>
      <c r="G273" s="25">
        <v>87.367184389885097</v>
      </c>
      <c r="H273" s="25"/>
      <c r="I273" s="25"/>
      <c r="J273" s="25" t="s">
        <v>1452</v>
      </c>
      <c r="K273" s="25"/>
      <c r="L273" s="25" t="s">
        <v>1452</v>
      </c>
      <c r="M273" s="25"/>
    </row>
    <row r="274" spans="1:13" ht="25.5" x14ac:dyDescent="0.2">
      <c r="A274" s="23" t="s">
        <v>543</v>
      </c>
      <c r="B274" s="23" t="s">
        <v>605</v>
      </c>
      <c r="C274" s="25">
        <v>10024.46732</v>
      </c>
      <c r="D274" s="25">
        <v>8506.8070399999997</v>
      </c>
      <c r="E274" s="25">
        <v>84.860439646782154</v>
      </c>
      <c r="F274" s="25">
        <v>9112.9643400000004</v>
      </c>
      <c r="G274" s="25">
        <v>93.348406979501021</v>
      </c>
      <c r="H274" s="25">
        <v>72.22</v>
      </c>
      <c r="I274" s="25">
        <v>24.043500000000002</v>
      </c>
      <c r="J274" s="25">
        <v>33.292024369980616</v>
      </c>
      <c r="K274" s="25"/>
      <c r="L274" s="25" t="s">
        <v>1452</v>
      </c>
      <c r="M274" s="25">
        <v>24.043500000000002</v>
      </c>
    </row>
    <row r="275" spans="1:13" ht="38.25" x14ac:dyDescent="0.2">
      <c r="A275" s="23" t="s">
        <v>3</v>
      </c>
      <c r="B275" s="23" t="s">
        <v>208</v>
      </c>
      <c r="C275" s="25">
        <v>72.22</v>
      </c>
      <c r="D275" s="25">
        <v>24.043500000000002</v>
      </c>
      <c r="E275" s="25">
        <v>33.292024369980616</v>
      </c>
      <c r="F275" s="25"/>
      <c r="G275" s="25" t="s">
        <v>1452</v>
      </c>
      <c r="H275" s="25">
        <v>72.22</v>
      </c>
      <c r="I275" s="25">
        <v>24.043500000000002</v>
      </c>
      <c r="J275" s="25">
        <v>33.292024369980616</v>
      </c>
      <c r="K275" s="25"/>
      <c r="L275" s="25" t="s">
        <v>1452</v>
      </c>
      <c r="M275" s="25">
        <v>24.043500000000002</v>
      </c>
    </row>
    <row r="276" spans="1:13" ht="25.5" x14ac:dyDescent="0.2">
      <c r="A276" s="23" t="s">
        <v>228</v>
      </c>
      <c r="B276" s="23" t="s">
        <v>439</v>
      </c>
      <c r="C276" s="25">
        <v>4545.8086899999998</v>
      </c>
      <c r="D276" s="25">
        <v>6126.3160900000003</v>
      </c>
      <c r="E276" s="25">
        <v>134.76845392717132</v>
      </c>
      <c r="F276" s="25">
        <v>6039.78683</v>
      </c>
      <c r="G276" s="25">
        <v>101.43265420511538</v>
      </c>
      <c r="H276" s="25"/>
      <c r="I276" s="25"/>
      <c r="J276" s="25"/>
      <c r="K276" s="25"/>
      <c r="L276" s="25" t="s">
        <v>1452</v>
      </c>
      <c r="M276" s="25"/>
    </row>
    <row r="277" spans="1:13" ht="38.25" x14ac:dyDescent="0.2">
      <c r="A277" s="23" t="s">
        <v>1233</v>
      </c>
      <c r="B277" s="23" t="s">
        <v>1156</v>
      </c>
      <c r="C277" s="25">
        <v>379.6</v>
      </c>
      <c r="D277" s="25">
        <v>526.89769999999999</v>
      </c>
      <c r="E277" s="25">
        <v>138.80339831401474</v>
      </c>
      <c r="F277" s="25">
        <v>2144.92731</v>
      </c>
      <c r="G277" s="25">
        <v>24.564827793628119</v>
      </c>
      <c r="H277" s="25"/>
      <c r="I277" s="25"/>
      <c r="J277" s="25"/>
      <c r="K277" s="25"/>
      <c r="L277" s="25" t="s">
        <v>1452</v>
      </c>
      <c r="M277" s="25"/>
    </row>
    <row r="278" spans="1:13" ht="25.5" x14ac:dyDescent="0.2">
      <c r="A278" s="23" t="s">
        <v>274</v>
      </c>
      <c r="B278" s="23" t="s">
        <v>657</v>
      </c>
      <c r="C278" s="25">
        <v>5014.0906299999997</v>
      </c>
      <c r="D278" s="25">
        <v>1665.7973099999999</v>
      </c>
      <c r="E278" s="25">
        <v>33.222321511966769</v>
      </c>
      <c r="F278" s="25">
        <v>928.25019999999995</v>
      </c>
      <c r="G278" s="25">
        <v>179.45563706854034</v>
      </c>
      <c r="H278" s="25"/>
      <c r="I278" s="25"/>
      <c r="J278" s="25"/>
      <c r="K278" s="25"/>
      <c r="L278" s="25" t="s">
        <v>1452</v>
      </c>
      <c r="M278" s="25"/>
    </row>
    <row r="279" spans="1:13" ht="25.5" x14ac:dyDescent="0.2">
      <c r="A279" s="23" t="s">
        <v>938</v>
      </c>
      <c r="B279" s="23" t="s">
        <v>149</v>
      </c>
      <c r="C279" s="25">
        <v>12.747999999999999</v>
      </c>
      <c r="D279" s="25">
        <v>163.75244000000001</v>
      </c>
      <c r="E279" s="25" t="s">
        <v>1590</v>
      </c>
      <c r="F279" s="25"/>
      <c r="G279" s="25" t="s">
        <v>1452</v>
      </c>
      <c r="H279" s="25"/>
      <c r="I279" s="25"/>
      <c r="J279" s="25"/>
      <c r="K279" s="25"/>
      <c r="L279" s="25" t="s">
        <v>1452</v>
      </c>
      <c r="M279" s="25"/>
    </row>
    <row r="280" spans="1:13" ht="25.5" x14ac:dyDescent="0.2">
      <c r="A280" s="23" t="s">
        <v>326</v>
      </c>
      <c r="B280" s="23" t="s">
        <v>911</v>
      </c>
      <c r="C280" s="25"/>
      <c r="D280" s="25">
        <v>125</v>
      </c>
      <c r="E280" s="25" t="s">
        <v>1452</v>
      </c>
      <c r="F280" s="25"/>
      <c r="G280" s="25" t="s">
        <v>1452</v>
      </c>
      <c r="H280" s="25"/>
      <c r="I280" s="25">
        <v>125</v>
      </c>
      <c r="J280" s="25" t="s">
        <v>1452</v>
      </c>
      <c r="K280" s="25"/>
      <c r="L280" s="25" t="s">
        <v>1452</v>
      </c>
      <c r="M280" s="25"/>
    </row>
    <row r="281" spans="1:13" ht="25.5" x14ac:dyDescent="0.2">
      <c r="A281" s="23" t="s">
        <v>577</v>
      </c>
      <c r="B281" s="23" t="s">
        <v>737</v>
      </c>
      <c r="C281" s="25"/>
      <c r="D281" s="25">
        <v>125</v>
      </c>
      <c r="E281" s="25" t="s">
        <v>1452</v>
      </c>
      <c r="F281" s="25"/>
      <c r="G281" s="25" t="s">
        <v>1452</v>
      </c>
      <c r="H281" s="25"/>
      <c r="I281" s="25">
        <v>125</v>
      </c>
      <c r="J281" s="25" t="s">
        <v>1452</v>
      </c>
      <c r="K281" s="25"/>
      <c r="L281" s="25" t="s">
        <v>1452</v>
      </c>
      <c r="M281" s="25"/>
    </row>
    <row r="282" spans="1:13" ht="38.25" x14ac:dyDescent="0.2">
      <c r="A282" s="23" t="s">
        <v>1232</v>
      </c>
      <c r="B282" s="23" t="s">
        <v>290</v>
      </c>
      <c r="C282" s="25">
        <v>9931.5</v>
      </c>
      <c r="D282" s="25">
        <v>3190.0810999999999</v>
      </c>
      <c r="E282" s="25">
        <v>32.120838745406026</v>
      </c>
      <c r="F282" s="25">
        <v>10864.102940000001</v>
      </c>
      <c r="G282" s="25">
        <v>29.363502146639263</v>
      </c>
      <c r="H282" s="25"/>
      <c r="I282" s="25"/>
      <c r="J282" s="25" t="s">
        <v>1452</v>
      </c>
      <c r="K282" s="25"/>
      <c r="L282" s="25" t="s">
        <v>1452</v>
      </c>
      <c r="M282" s="25"/>
    </row>
    <row r="283" spans="1:13" ht="38.25" x14ac:dyDescent="0.2">
      <c r="A283" s="23" t="s">
        <v>895</v>
      </c>
      <c r="B283" s="23" t="s">
        <v>841</v>
      </c>
      <c r="C283" s="25">
        <v>9931.5</v>
      </c>
      <c r="D283" s="25">
        <v>3190.0810999999999</v>
      </c>
      <c r="E283" s="25">
        <v>32.120838745406026</v>
      </c>
      <c r="F283" s="25">
        <v>10864.102940000001</v>
      </c>
      <c r="G283" s="25">
        <v>29.363502146639263</v>
      </c>
      <c r="H283" s="25"/>
      <c r="I283" s="25"/>
      <c r="J283" s="25" t="s">
        <v>1452</v>
      </c>
      <c r="K283" s="25"/>
      <c r="L283" s="25" t="s">
        <v>1452</v>
      </c>
      <c r="M283" s="25"/>
    </row>
    <row r="284" spans="1:13" ht="51" x14ac:dyDescent="0.2">
      <c r="A284" s="23" t="s">
        <v>666</v>
      </c>
      <c r="B284" s="23" t="s">
        <v>342</v>
      </c>
      <c r="C284" s="25">
        <v>9236.5</v>
      </c>
      <c r="D284" s="25">
        <v>2440.7160800000001</v>
      </c>
      <c r="E284" s="25">
        <v>26.42468554105993</v>
      </c>
      <c r="F284" s="25">
        <v>10150.380719999999</v>
      </c>
      <c r="G284" s="25">
        <v>24.045561908735973</v>
      </c>
      <c r="H284" s="25"/>
      <c r="I284" s="25"/>
      <c r="J284" s="25" t="s">
        <v>1452</v>
      </c>
      <c r="K284" s="25"/>
      <c r="L284" s="25" t="s">
        <v>1452</v>
      </c>
      <c r="M284" s="25"/>
    </row>
    <row r="285" spans="1:13" ht="51" x14ac:dyDescent="0.2">
      <c r="A285" s="23" t="s">
        <v>384</v>
      </c>
      <c r="B285" s="23" t="s">
        <v>682</v>
      </c>
      <c r="C285" s="25">
        <v>255</v>
      </c>
      <c r="D285" s="25">
        <v>385.49221999999997</v>
      </c>
      <c r="E285" s="25">
        <v>151.17341960784313</v>
      </c>
      <c r="F285" s="25">
        <v>32.030549999999998</v>
      </c>
      <c r="G285" s="25" t="s">
        <v>1590</v>
      </c>
      <c r="H285" s="25"/>
      <c r="I285" s="25"/>
      <c r="J285" s="25" t="s">
        <v>1452</v>
      </c>
      <c r="K285" s="25"/>
      <c r="L285" s="25" t="s">
        <v>1452</v>
      </c>
      <c r="M285" s="25"/>
    </row>
    <row r="286" spans="1:13" ht="51" x14ac:dyDescent="0.2">
      <c r="A286" s="23" t="s">
        <v>702</v>
      </c>
      <c r="B286" s="23" t="s">
        <v>1122</v>
      </c>
      <c r="C286" s="25"/>
      <c r="D286" s="25"/>
      <c r="E286" s="25" t="s">
        <v>1452</v>
      </c>
      <c r="F286" s="25">
        <v>299.62961999999999</v>
      </c>
      <c r="G286" s="25" t="s">
        <v>1589</v>
      </c>
      <c r="H286" s="25"/>
      <c r="I286" s="25"/>
      <c r="J286" s="25" t="s">
        <v>1452</v>
      </c>
      <c r="K286" s="25"/>
      <c r="L286" s="25" t="s">
        <v>1452</v>
      </c>
      <c r="M286" s="25"/>
    </row>
    <row r="287" spans="1:13" ht="51" x14ac:dyDescent="0.2">
      <c r="A287" s="23" t="s">
        <v>57</v>
      </c>
      <c r="B287" s="23" t="s">
        <v>499</v>
      </c>
      <c r="C287" s="25">
        <v>440</v>
      </c>
      <c r="D287" s="25">
        <v>363.87279999999998</v>
      </c>
      <c r="E287" s="25">
        <v>82.698363636363638</v>
      </c>
      <c r="F287" s="25">
        <v>382.06205</v>
      </c>
      <c r="G287" s="25">
        <v>95.239189550493165</v>
      </c>
      <c r="H287" s="25"/>
      <c r="I287" s="25"/>
      <c r="J287" s="25" t="s">
        <v>1452</v>
      </c>
      <c r="K287" s="25"/>
      <c r="L287" s="25" t="s">
        <v>1452</v>
      </c>
      <c r="M287" s="25"/>
    </row>
    <row r="288" spans="1:13" x14ac:dyDescent="0.2">
      <c r="A288" s="23" t="s">
        <v>62</v>
      </c>
      <c r="B288" s="23" t="s">
        <v>919</v>
      </c>
      <c r="C288" s="25">
        <v>726.83550000000002</v>
      </c>
      <c r="D288" s="25">
        <v>448.62472000000002</v>
      </c>
      <c r="E288" s="25">
        <v>61.723006099729581</v>
      </c>
      <c r="F288" s="25">
        <v>449.58900999999997</v>
      </c>
      <c r="G288" s="25">
        <v>99.785517444031839</v>
      </c>
      <c r="H288" s="25">
        <v>466.83550000000002</v>
      </c>
      <c r="I288" s="25">
        <v>159.691</v>
      </c>
      <c r="J288" s="25">
        <v>34.207124351082982</v>
      </c>
      <c r="K288" s="25">
        <v>306.52749999999997</v>
      </c>
      <c r="L288" s="25">
        <v>52.096793925504237</v>
      </c>
      <c r="M288" s="25">
        <v>21.096000000000004</v>
      </c>
    </row>
    <row r="289" spans="1:13" ht="25.5" x14ac:dyDescent="0.2">
      <c r="A289" s="23" t="s">
        <v>851</v>
      </c>
      <c r="B289" s="23" t="s">
        <v>133</v>
      </c>
      <c r="C289" s="25">
        <v>726.83550000000002</v>
      </c>
      <c r="D289" s="25">
        <v>448.62472000000002</v>
      </c>
      <c r="E289" s="25">
        <v>61.723006099729581</v>
      </c>
      <c r="F289" s="25">
        <v>449.58900999999997</v>
      </c>
      <c r="G289" s="25">
        <v>99.785517444031839</v>
      </c>
      <c r="H289" s="25">
        <v>466.83550000000002</v>
      </c>
      <c r="I289" s="25">
        <v>159.691</v>
      </c>
      <c r="J289" s="25">
        <v>34.207124351082982</v>
      </c>
      <c r="K289" s="25">
        <v>306.52749999999997</v>
      </c>
      <c r="L289" s="25">
        <v>52.096793925504237</v>
      </c>
      <c r="M289" s="25">
        <v>21.096000000000004</v>
      </c>
    </row>
    <row r="290" spans="1:13" ht="25.5" x14ac:dyDescent="0.2">
      <c r="A290" s="23" t="s">
        <v>914</v>
      </c>
      <c r="B290" s="23" t="s">
        <v>1056</v>
      </c>
      <c r="C290" s="25">
        <v>466.83550000000002</v>
      </c>
      <c r="D290" s="25">
        <v>159.691</v>
      </c>
      <c r="E290" s="25">
        <v>34.207124351082982</v>
      </c>
      <c r="F290" s="25">
        <v>306.52749999999997</v>
      </c>
      <c r="G290" s="25">
        <v>52.096793925504237</v>
      </c>
      <c r="H290" s="25">
        <v>466.83550000000002</v>
      </c>
      <c r="I290" s="25">
        <v>159.691</v>
      </c>
      <c r="J290" s="25">
        <v>34.207124351082982</v>
      </c>
      <c r="K290" s="25">
        <v>306.52749999999997</v>
      </c>
      <c r="L290" s="25">
        <v>52.096793925504237</v>
      </c>
      <c r="M290" s="25">
        <v>21.096000000000004</v>
      </c>
    </row>
    <row r="291" spans="1:13" ht="25.5" x14ac:dyDescent="0.2">
      <c r="A291" s="23" t="s">
        <v>1180</v>
      </c>
      <c r="B291" s="23" t="s">
        <v>434</v>
      </c>
      <c r="C291" s="25">
        <v>260</v>
      </c>
      <c r="D291" s="25">
        <v>288.93371999999999</v>
      </c>
      <c r="E291" s="25">
        <v>111.12835384615384</v>
      </c>
      <c r="F291" s="25">
        <v>143.06151</v>
      </c>
      <c r="G291" s="25" t="s">
        <v>1590</v>
      </c>
      <c r="H291" s="25"/>
      <c r="I291" s="25"/>
      <c r="J291" s="25"/>
      <c r="K291" s="25"/>
      <c r="L291" s="25"/>
      <c r="M291" s="25"/>
    </row>
    <row r="292" spans="1:13" x14ac:dyDescent="0.2">
      <c r="A292" s="23" t="s">
        <v>862</v>
      </c>
      <c r="B292" s="23" t="s">
        <v>382</v>
      </c>
      <c r="C292" s="25">
        <v>382048.14903999999</v>
      </c>
      <c r="D292" s="25">
        <v>154732.33822000001</v>
      </c>
      <c r="E292" s="25">
        <v>40.50074280134772</v>
      </c>
      <c r="F292" s="25">
        <v>160923.27006000001</v>
      </c>
      <c r="G292" s="25">
        <v>96.152867240585081</v>
      </c>
      <c r="H292" s="25">
        <v>286372.46642000001</v>
      </c>
      <c r="I292" s="25">
        <v>94553.623389999993</v>
      </c>
      <c r="J292" s="25">
        <v>33.017707523364209</v>
      </c>
      <c r="K292" s="25">
        <v>111821.97769</v>
      </c>
      <c r="L292" s="25">
        <v>84.557280548308285</v>
      </c>
      <c r="M292" s="25">
        <v>18208.03254</v>
      </c>
    </row>
    <row r="293" spans="1:13" ht="51" x14ac:dyDescent="0.2">
      <c r="A293" s="23" t="s">
        <v>379</v>
      </c>
      <c r="B293" s="23" t="s">
        <v>335</v>
      </c>
      <c r="C293" s="25">
        <v>50</v>
      </c>
      <c r="D293" s="25"/>
      <c r="E293" s="25" t="s">
        <v>1589</v>
      </c>
      <c r="F293" s="25">
        <v>53</v>
      </c>
      <c r="G293" s="25" t="s">
        <v>1589</v>
      </c>
      <c r="H293" s="25">
        <v>50</v>
      </c>
      <c r="I293" s="25"/>
      <c r="J293" s="25" t="s">
        <v>1589</v>
      </c>
      <c r="K293" s="25">
        <v>53</v>
      </c>
      <c r="L293" s="25" t="s">
        <v>1589</v>
      </c>
      <c r="M293" s="25"/>
    </row>
    <row r="294" spans="1:13" ht="51" x14ac:dyDescent="0.2">
      <c r="A294" s="23" t="s">
        <v>622</v>
      </c>
      <c r="B294" s="23" t="s">
        <v>474</v>
      </c>
      <c r="C294" s="25">
        <v>50</v>
      </c>
      <c r="D294" s="25"/>
      <c r="E294" s="25" t="s">
        <v>1589</v>
      </c>
      <c r="F294" s="25">
        <v>53</v>
      </c>
      <c r="G294" s="25" t="s">
        <v>1589</v>
      </c>
      <c r="H294" s="25">
        <v>50</v>
      </c>
      <c r="I294" s="25"/>
      <c r="J294" s="25" t="s">
        <v>1589</v>
      </c>
      <c r="K294" s="25">
        <v>53</v>
      </c>
      <c r="L294" s="25" t="s">
        <v>1589</v>
      </c>
      <c r="M294" s="25"/>
    </row>
    <row r="295" spans="1:13" x14ac:dyDescent="0.2">
      <c r="A295" s="23" t="s">
        <v>723</v>
      </c>
      <c r="B295" s="23" t="s">
        <v>198</v>
      </c>
      <c r="C295" s="25">
        <v>4962.45</v>
      </c>
      <c r="D295" s="25">
        <v>1278.0285899999999</v>
      </c>
      <c r="E295" s="25">
        <v>25.75398422150349</v>
      </c>
      <c r="F295" s="25">
        <v>2291.8621800000001</v>
      </c>
      <c r="G295" s="25">
        <v>55.76376281055434</v>
      </c>
      <c r="H295" s="25"/>
      <c r="I295" s="25">
        <v>-0.253</v>
      </c>
      <c r="J295" s="25" t="s">
        <v>1452</v>
      </c>
      <c r="K295" s="25">
        <v>2.25</v>
      </c>
      <c r="L295" s="25" t="s">
        <v>1589</v>
      </c>
      <c r="M295" s="25"/>
    </row>
    <row r="296" spans="1:13" ht="38.25" x14ac:dyDescent="0.2">
      <c r="A296" s="23" t="s">
        <v>1236</v>
      </c>
      <c r="B296" s="23" t="s">
        <v>304</v>
      </c>
      <c r="C296" s="25">
        <v>4675.8</v>
      </c>
      <c r="D296" s="25">
        <v>1138.5665300000001</v>
      </c>
      <c r="E296" s="25">
        <v>24.35019739937551</v>
      </c>
      <c r="F296" s="25">
        <v>2139.3067099999998</v>
      </c>
      <c r="G296" s="25">
        <v>53.221285413534744</v>
      </c>
      <c r="H296" s="25"/>
      <c r="I296" s="25"/>
      <c r="J296" s="25" t="s">
        <v>1452</v>
      </c>
      <c r="K296" s="25"/>
      <c r="L296" s="25" t="s">
        <v>1452</v>
      </c>
      <c r="M296" s="25"/>
    </row>
    <row r="297" spans="1:13" ht="25.5" x14ac:dyDescent="0.2">
      <c r="A297" s="23" t="s">
        <v>8</v>
      </c>
      <c r="B297" s="23" t="s">
        <v>522</v>
      </c>
      <c r="C297" s="25"/>
      <c r="D297" s="25">
        <v>-0.253</v>
      </c>
      <c r="E297" s="25" t="s">
        <v>1452</v>
      </c>
      <c r="F297" s="25">
        <v>2.25</v>
      </c>
      <c r="G297" s="25" t="s">
        <v>1589</v>
      </c>
      <c r="H297" s="25"/>
      <c r="I297" s="25">
        <v>-0.253</v>
      </c>
      <c r="J297" s="25" t="s">
        <v>1452</v>
      </c>
      <c r="K297" s="25">
        <v>2.25</v>
      </c>
      <c r="L297" s="25" t="s">
        <v>1589</v>
      </c>
      <c r="M297" s="25"/>
    </row>
    <row r="298" spans="1:13" ht="38.25" x14ac:dyDescent="0.2">
      <c r="A298" s="23" t="s">
        <v>557</v>
      </c>
      <c r="B298" s="23" t="s">
        <v>1208</v>
      </c>
      <c r="C298" s="25">
        <v>286.64999999999998</v>
      </c>
      <c r="D298" s="25">
        <v>139.71505999999999</v>
      </c>
      <c r="E298" s="25">
        <v>48.740645386359674</v>
      </c>
      <c r="F298" s="25">
        <v>150.6259</v>
      </c>
      <c r="G298" s="25">
        <v>92.756332078347754</v>
      </c>
      <c r="H298" s="25"/>
      <c r="I298" s="25"/>
      <c r="J298" s="25"/>
      <c r="K298" s="25"/>
      <c r="L298" s="25" t="s">
        <v>1452</v>
      </c>
      <c r="M298" s="25"/>
    </row>
    <row r="299" spans="1:13" ht="25.5" x14ac:dyDescent="0.2">
      <c r="A299" s="23" t="s">
        <v>338</v>
      </c>
      <c r="B299" s="23" t="s">
        <v>327</v>
      </c>
      <c r="C299" s="25"/>
      <c r="D299" s="25"/>
      <c r="E299" s="25" t="s">
        <v>1452</v>
      </c>
      <c r="F299" s="25">
        <v>-0.32042999999999999</v>
      </c>
      <c r="G299" s="25" t="s">
        <v>1589</v>
      </c>
      <c r="H299" s="25"/>
      <c r="I299" s="25"/>
      <c r="J299" s="25"/>
      <c r="K299" s="25"/>
      <c r="L299" s="25" t="s">
        <v>1452</v>
      </c>
      <c r="M299" s="25"/>
    </row>
    <row r="300" spans="1:13" ht="38.25" x14ac:dyDescent="0.2">
      <c r="A300" s="23" t="s">
        <v>600</v>
      </c>
      <c r="B300" s="23" t="s">
        <v>807</v>
      </c>
      <c r="C300" s="25">
        <v>340.9</v>
      </c>
      <c r="D300" s="25">
        <v>679.59500000000003</v>
      </c>
      <c r="E300" s="25">
        <v>199.35318275154006</v>
      </c>
      <c r="F300" s="25">
        <v>87.863</v>
      </c>
      <c r="G300" s="25" t="s">
        <v>1590</v>
      </c>
      <c r="H300" s="25"/>
      <c r="I300" s="25"/>
      <c r="J300" s="25"/>
      <c r="K300" s="25"/>
      <c r="L300" s="25" t="s">
        <v>1452</v>
      </c>
      <c r="M300" s="25"/>
    </row>
    <row r="301" spans="1:13" ht="38.25" x14ac:dyDescent="0.2">
      <c r="A301" s="23" t="s">
        <v>505</v>
      </c>
      <c r="B301" s="23" t="s">
        <v>1170</v>
      </c>
      <c r="C301" s="25">
        <v>2247.1922199999999</v>
      </c>
      <c r="D301" s="25">
        <v>1667.1661300000001</v>
      </c>
      <c r="E301" s="25">
        <v>74.18885287881605</v>
      </c>
      <c r="F301" s="25">
        <v>1475.6152400000001</v>
      </c>
      <c r="G301" s="25">
        <v>112.98108645177723</v>
      </c>
      <c r="H301" s="25"/>
      <c r="I301" s="25"/>
      <c r="J301" s="25"/>
      <c r="K301" s="25"/>
      <c r="L301" s="25" t="s">
        <v>1452</v>
      </c>
      <c r="M301" s="25"/>
    </row>
    <row r="302" spans="1:13" ht="38.25" x14ac:dyDescent="0.2">
      <c r="A302" s="23" t="s">
        <v>120</v>
      </c>
      <c r="B302" s="23" t="s">
        <v>961</v>
      </c>
      <c r="C302" s="25">
        <v>1573.3472200000001</v>
      </c>
      <c r="D302" s="25">
        <v>1172.6056699999999</v>
      </c>
      <c r="E302" s="25">
        <v>74.529363581930753</v>
      </c>
      <c r="F302" s="25">
        <v>952.09879000000001</v>
      </c>
      <c r="G302" s="25">
        <v>123.16008404968144</v>
      </c>
      <c r="H302" s="25"/>
      <c r="I302" s="25"/>
      <c r="J302" s="25"/>
      <c r="K302" s="25"/>
      <c r="L302" s="25" t="s">
        <v>1452</v>
      </c>
      <c r="M302" s="25"/>
    </row>
    <row r="303" spans="1:13" ht="25.5" x14ac:dyDescent="0.2">
      <c r="A303" s="23" t="s">
        <v>276</v>
      </c>
      <c r="B303" s="23" t="s">
        <v>618</v>
      </c>
      <c r="C303" s="25">
        <v>673.84500000000003</v>
      </c>
      <c r="D303" s="25">
        <v>494.56045999999998</v>
      </c>
      <c r="E303" s="25">
        <v>73.393801245093442</v>
      </c>
      <c r="F303" s="25">
        <v>523.51644999999996</v>
      </c>
      <c r="G303" s="25">
        <v>94.468943621542365</v>
      </c>
      <c r="H303" s="25"/>
      <c r="I303" s="25"/>
      <c r="J303" s="25"/>
      <c r="K303" s="25"/>
      <c r="L303" s="25" t="s">
        <v>1452</v>
      </c>
      <c r="M303" s="25"/>
    </row>
    <row r="304" spans="1:13" ht="25.5" x14ac:dyDescent="0.2">
      <c r="A304" s="23" t="s">
        <v>451</v>
      </c>
      <c r="B304" s="23" t="s">
        <v>118</v>
      </c>
      <c r="C304" s="25">
        <v>448.46258</v>
      </c>
      <c r="D304" s="25">
        <v>117.27898</v>
      </c>
      <c r="E304" s="25">
        <v>26.15134132261381</v>
      </c>
      <c r="F304" s="25">
        <v>65.159769999999995</v>
      </c>
      <c r="G304" s="25">
        <v>179.98679246412323</v>
      </c>
      <c r="H304" s="25">
        <v>438.46258</v>
      </c>
      <c r="I304" s="25">
        <v>98.278980000000004</v>
      </c>
      <c r="J304" s="25">
        <v>22.414450966374371</v>
      </c>
      <c r="K304" s="25">
        <v>60.159770000000002</v>
      </c>
      <c r="L304" s="25">
        <v>163.36329078385771</v>
      </c>
      <c r="M304" s="25">
        <v>16.241039999999998</v>
      </c>
    </row>
    <row r="305" spans="1:13" ht="25.5" x14ac:dyDescent="0.2">
      <c r="A305" s="23" t="s">
        <v>514</v>
      </c>
      <c r="B305" s="23" t="s">
        <v>478</v>
      </c>
      <c r="C305" s="25">
        <v>438.46258</v>
      </c>
      <c r="D305" s="25">
        <v>98.278980000000004</v>
      </c>
      <c r="E305" s="25">
        <v>22.414450966374371</v>
      </c>
      <c r="F305" s="25">
        <v>60.159770000000002</v>
      </c>
      <c r="G305" s="25">
        <v>163.36329078385771</v>
      </c>
      <c r="H305" s="25">
        <v>438.46258</v>
      </c>
      <c r="I305" s="25">
        <v>98.278980000000004</v>
      </c>
      <c r="J305" s="25">
        <v>22.414450966374371</v>
      </c>
      <c r="K305" s="25">
        <v>60.159770000000002</v>
      </c>
      <c r="L305" s="25">
        <v>163.36329078385771</v>
      </c>
      <c r="M305" s="25">
        <v>16.241039999999998</v>
      </c>
    </row>
    <row r="306" spans="1:13" ht="25.5" x14ac:dyDescent="0.2">
      <c r="A306" s="23" t="s">
        <v>574</v>
      </c>
      <c r="B306" s="23" t="s">
        <v>680</v>
      </c>
      <c r="C306" s="25">
        <v>5</v>
      </c>
      <c r="D306" s="25">
        <v>5</v>
      </c>
      <c r="E306" s="25">
        <v>100</v>
      </c>
      <c r="F306" s="25">
        <v>5</v>
      </c>
      <c r="G306" s="25">
        <v>100</v>
      </c>
      <c r="H306" s="25"/>
      <c r="I306" s="25"/>
      <c r="J306" s="25"/>
      <c r="K306" s="25"/>
      <c r="L306" s="25"/>
      <c r="M306" s="25"/>
    </row>
    <row r="307" spans="1:13" ht="25.5" x14ac:dyDescent="0.2">
      <c r="A307" s="23" t="s">
        <v>1103</v>
      </c>
      <c r="B307" s="23" t="s">
        <v>707</v>
      </c>
      <c r="C307" s="25">
        <v>5</v>
      </c>
      <c r="D307" s="25">
        <v>9</v>
      </c>
      <c r="E307" s="25">
        <v>180</v>
      </c>
      <c r="F307" s="25"/>
      <c r="G307" s="25" t="s">
        <v>1452</v>
      </c>
      <c r="H307" s="25"/>
      <c r="I307" s="25"/>
      <c r="J307" s="25"/>
      <c r="K307" s="25"/>
      <c r="L307" s="25"/>
      <c r="M307" s="25"/>
    </row>
    <row r="308" spans="1:13" ht="25.5" x14ac:dyDescent="0.2">
      <c r="A308" s="23" t="s">
        <v>139</v>
      </c>
      <c r="B308" s="23" t="s">
        <v>1064</v>
      </c>
      <c r="C308" s="25"/>
      <c r="D308" s="25">
        <v>5</v>
      </c>
      <c r="E308" s="25" t="s">
        <v>1452</v>
      </c>
      <c r="F308" s="25"/>
      <c r="G308" s="25" t="s">
        <v>1452</v>
      </c>
      <c r="H308" s="25"/>
      <c r="I308" s="25"/>
      <c r="J308" s="25"/>
      <c r="K308" s="25"/>
      <c r="L308" s="25"/>
      <c r="M308" s="25"/>
    </row>
    <row r="309" spans="1:13" ht="25.5" x14ac:dyDescent="0.2">
      <c r="A309" s="23" t="s">
        <v>980</v>
      </c>
      <c r="B309" s="23" t="s">
        <v>363</v>
      </c>
      <c r="C309" s="25">
        <v>2625.6527700000001</v>
      </c>
      <c r="D309" s="25">
        <v>2384.6161000000002</v>
      </c>
      <c r="E309" s="25">
        <v>90.819933513143098</v>
      </c>
      <c r="F309" s="25">
        <v>1177.44929</v>
      </c>
      <c r="G309" s="25" t="s">
        <v>1590</v>
      </c>
      <c r="H309" s="25"/>
      <c r="I309" s="25"/>
      <c r="J309" s="25" t="s">
        <v>1452</v>
      </c>
      <c r="K309" s="25">
        <v>70</v>
      </c>
      <c r="L309" s="25" t="s">
        <v>1589</v>
      </c>
      <c r="M309" s="25"/>
    </row>
    <row r="310" spans="1:13" ht="38.25" x14ac:dyDescent="0.2">
      <c r="A310" s="23" t="s">
        <v>280</v>
      </c>
      <c r="B310" s="23" t="s">
        <v>1169</v>
      </c>
      <c r="C310" s="25"/>
      <c r="D310" s="25"/>
      <c r="E310" s="25" t="s">
        <v>1452</v>
      </c>
      <c r="F310" s="25">
        <v>70</v>
      </c>
      <c r="G310" s="25" t="s">
        <v>1589</v>
      </c>
      <c r="H310" s="25"/>
      <c r="I310" s="25"/>
      <c r="J310" s="25" t="s">
        <v>1452</v>
      </c>
      <c r="K310" s="25">
        <v>70</v>
      </c>
      <c r="L310" s="25" t="s">
        <v>1589</v>
      </c>
      <c r="M310" s="25"/>
    </row>
    <row r="311" spans="1:13" ht="38.25" x14ac:dyDescent="0.2">
      <c r="A311" s="23" t="s">
        <v>349</v>
      </c>
      <c r="B311" s="23" t="s">
        <v>1034</v>
      </c>
      <c r="C311" s="25">
        <v>2221.2399999999998</v>
      </c>
      <c r="D311" s="25">
        <v>1797.0916199999999</v>
      </c>
      <c r="E311" s="25">
        <v>80.904882858223331</v>
      </c>
      <c r="F311" s="25">
        <v>921.04929000000004</v>
      </c>
      <c r="G311" s="25">
        <v>195.11351232896556</v>
      </c>
      <c r="H311" s="25"/>
      <c r="I311" s="25"/>
      <c r="J311" s="25"/>
      <c r="K311" s="25"/>
      <c r="L311" s="25" t="s">
        <v>1452</v>
      </c>
      <c r="M311" s="25"/>
    </row>
    <row r="312" spans="1:13" ht="38.25" x14ac:dyDescent="0.2">
      <c r="A312" s="23" t="s">
        <v>375</v>
      </c>
      <c r="B312" s="23" t="s">
        <v>918</v>
      </c>
      <c r="C312" s="25">
        <v>401.91277000000002</v>
      </c>
      <c r="D312" s="25">
        <v>586.27448000000004</v>
      </c>
      <c r="E312" s="25">
        <v>145.87107545749294</v>
      </c>
      <c r="F312" s="25">
        <v>186.4</v>
      </c>
      <c r="G312" s="25" t="s">
        <v>1590</v>
      </c>
      <c r="H312" s="25"/>
      <c r="I312" s="25"/>
      <c r="J312" s="25"/>
      <c r="K312" s="25"/>
      <c r="L312" s="25" t="s">
        <v>1452</v>
      </c>
      <c r="M312" s="25"/>
    </row>
    <row r="313" spans="1:13" ht="38.25" x14ac:dyDescent="0.2">
      <c r="A313" s="23" t="s">
        <v>693</v>
      </c>
      <c r="B313" s="23" t="s">
        <v>777</v>
      </c>
      <c r="C313" s="25">
        <v>2.5</v>
      </c>
      <c r="D313" s="25">
        <v>1.25</v>
      </c>
      <c r="E313" s="25">
        <v>50</v>
      </c>
      <c r="F313" s="25"/>
      <c r="G313" s="25" t="s">
        <v>1452</v>
      </c>
      <c r="H313" s="25"/>
      <c r="I313" s="25"/>
      <c r="J313" s="25"/>
      <c r="K313" s="25"/>
      <c r="L313" s="25" t="s">
        <v>1452</v>
      </c>
      <c r="M313" s="25"/>
    </row>
    <row r="314" spans="1:13" x14ac:dyDescent="0.2">
      <c r="A314" s="23" t="s">
        <v>875</v>
      </c>
      <c r="B314" s="23" t="s">
        <v>1220</v>
      </c>
      <c r="C314" s="25">
        <v>51.7</v>
      </c>
      <c r="D314" s="25">
        <v>116.1</v>
      </c>
      <c r="E314" s="25" t="s">
        <v>1590</v>
      </c>
      <c r="F314" s="25">
        <v>310.64999999999998</v>
      </c>
      <c r="G314" s="25">
        <v>37.373249637856112</v>
      </c>
      <c r="H314" s="25">
        <v>51.7</v>
      </c>
      <c r="I314" s="25">
        <v>31.7</v>
      </c>
      <c r="J314" s="25">
        <v>61.315280464216627</v>
      </c>
      <c r="K314" s="25"/>
      <c r="L314" s="25" t="s">
        <v>1452</v>
      </c>
      <c r="M314" s="25"/>
    </row>
    <row r="315" spans="1:13" ht="38.25" x14ac:dyDescent="0.2">
      <c r="A315" s="23" t="s">
        <v>180</v>
      </c>
      <c r="B315" s="23" t="s">
        <v>242</v>
      </c>
      <c r="C315" s="25">
        <v>51.7</v>
      </c>
      <c r="D315" s="25">
        <v>31.7</v>
      </c>
      <c r="E315" s="25">
        <v>61.315280464216627</v>
      </c>
      <c r="F315" s="25"/>
      <c r="G315" s="25" t="s">
        <v>1452</v>
      </c>
      <c r="H315" s="25">
        <v>51.7</v>
      </c>
      <c r="I315" s="25">
        <v>31.7</v>
      </c>
      <c r="J315" s="25">
        <v>61.315280464216627</v>
      </c>
      <c r="K315" s="25"/>
      <c r="L315" s="25" t="s">
        <v>1452</v>
      </c>
      <c r="M315" s="25"/>
    </row>
    <row r="316" spans="1:13" ht="38.25" x14ac:dyDescent="0.2">
      <c r="A316" s="23" t="s">
        <v>819</v>
      </c>
      <c r="B316" s="23" t="s">
        <v>869</v>
      </c>
      <c r="C316" s="25">
        <v>51.7</v>
      </c>
      <c r="D316" s="25">
        <v>31.7</v>
      </c>
      <c r="E316" s="25">
        <v>61.315280464216627</v>
      </c>
      <c r="F316" s="25"/>
      <c r="G316" s="25" t="s">
        <v>1452</v>
      </c>
      <c r="H316" s="25">
        <v>51.7</v>
      </c>
      <c r="I316" s="25">
        <v>31.7</v>
      </c>
      <c r="J316" s="25">
        <v>61.315280464216627</v>
      </c>
      <c r="K316" s="25"/>
      <c r="L316" s="25" t="s">
        <v>1452</v>
      </c>
      <c r="M316" s="25"/>
    </row>
    <row r="317" spans="1:13" ht="25.5" x14ac:dyDescent="0.2">
      <c r="A317" s="23" t="s">
        <v>231</v>
      </c>
      <c r="B317" s="23" t="s">
        <v>87</v>
      </c>
      <c r="C317" s="25"/>
      <c r="D317" s="25"/>
      <c r="E317" s="25" t="s">
        <v>1452</v>
      </c>
      <c r="F317" s="25">
        <v>298.25</v>
      </c>
      <c r="G317" s="25" t="s">
        <v>1589</v>
      </c>
      <c r="H317" s="25"/>
      <c r="I317" s="25"/>
      <c r="J317" s="25" t="s">
        <v>1452</v>
      </c>
      <c r="K317" s="25"/>
      <c r="L317" s="25" t="s">
        <v>1452</v>
      </c>
      <c r="M317" s="25"/>
    </row>
    <row r="318" spans="1:13" ht="38.25" x14ac:dyDescent="0.2">
      <c r="A318" s="23" t="s">
        <v>873</v>
      </c>
      <c r="B318" s="23" t="s">
        <v>391</v>
      </c>
      <c r="C318" s="25"/>
      <c r="D318" s="25"/>
      <c r="E318" s="25" t="s">
        <v>1452</v>
      </c>
      <c r="F318" s="25">
        <v>298.25</v>
      </c>
      <c r="G318" s="25" t="s">
        <v>1589</v>
      </c>
      <c r="H318" s="25"/>
      <c r="I318" s="25"/>
      <c r="J318" s="25" t="s">
        <v>1452</v>
      </c>
      <c r="K318" s="25"/>
      <c r="L318" s="25" t="s">
        <v>1452</v>
      </c>
      <c r="M318" s="25"/>
    </row>
    <row r="319" spans="1:13" ht="25.5" x14ac:dyDescent="0.2">
      <c r="A319" s="23" t="s">
        <v>267</v>
      </c>
      <c r="B319" s="23" t="s">
        <v>181</v>
      </c>
      <c r="C319" s="25"/>
      <c r="D319" s="25">
        <v>56.1</v>
      </c>
      <c r="E319" s="25" t="s">
        <v>1452</v>
      </c>
      <c r="F319" s="25">
        <v>12.4</v>
      </c>
      <c r="G319" s="25" t="s">
        <v>1590</v>
      </c>
      <c r="H319" s="25"/>
      <c r="I319" s="25"/>
      <c r="J319" s="25" t="s">
        <v>1452</v>
      </c>
      <c r="K319" s="25"/>
      <c r="L319" s="25" t="s">
        <v>1452</v>
      </c>
      <c r="M319" s="25"/>
    </row>
    <row r="320" spans="1:13" ht="25.5" x14ac:dyDescent="0.2">
      <c r="A320" s="23" t="s">
        <v>502</v>
      </c>
      <c r="B320" s="23" t="s">
        <v>633</v>
      </c>
      <c r="C320" s="25"/>
      <c r="D320" s="25">
        <v>28.3</v>
      </c>
      <c r="E320" s="25" t="s">
        <v>1452</v>
      </c>
      <c r="F320" s="25"/>
      <c r="G320" s="25" t="s">
        <v>1452</v>
      </c>
      <c r="H320" s="25"/>
      <c r="I320" s="25"/>
      <c r="J320" s="25" t="s">
        <v>1452</v>
      </c>
      <c r="K320" s="25"/>
      <c r="L320" s="25" t="s">
        <v>1452</v>
      </c>
      <c r="M320" s="25"/>
    </row>
    <row r="321" spans="1:13" ht="38.25" x14ac:dyDescent="0.2">
      <c r="A321" s="23" t="s">
        <v>902</v>
      </c>
      <c r="B321" s="23" t="s">
        <v>893</v>
      </c>
      <c r="C321" s="25"/>
      <c r="D321" s="25">
        <v>56.1</v>
      </c>
      <c r="E321" s="25" t="s">
        <v>1452</v>
      </c>
      <c r="F321" s="25">
        <v>12.4</v>
      </c>
      <c r="G321" s="25" t="s">
        <v>1590</v>
      </c>
      <c r="H321" s="25"/>
      <c r="I321" s="25"/>
      <c r="J321" s="25" t="s">
        <v>1452</v>
      </c>
      <c r="K321" s="25"/>
      <c r="L321" s="25" t="s">
        <v>1452</v>
      </c>
      <c r="M321" s="25"/>
    </row>
    <row r="322" spans="1:13" ht="25.5" x14ac:dyDescent="0.2">
      <c r="A322" s="23" t="s">
        <v>469</v>
      </c>
      <c r="B322" s="23" t="s">
        <v>1099</v>
      </c>
      <c r="C322" s="25"/>
      <c r="D322" s="25">
        <v>28.3</v>
      </c>
      <c r="E322" s="25" t="s">
        <v>1452</v>
      </c>
      <c r="F322" s="25"/>
      <c r="G322" s="25" t="s">
        <v>1452</v>
      </c>
      <c r="H322" s="25"/>
      <c r="I322" s="25"/>
      <c r="J322" s="25" t="s">
        <v>1452</v>
      </c>
      <c r="K322" s="25"/>
      <c r="L322" s="25" t="s">
        <v>1452</v>
      </c>
      <c r="M322" s="25"/>
    </row>
    <row r="323" spans="1:13" ht="63.75" x14ac:dyDescent="0.2">
      <c r="A323" s="23" t="s">
        <v>20</v>
      </c>
      <c r="B323" s="23" t="s">
        <v>785</v>
      </c>
      <c r="C323" s="25">
        <v>6041.2830000000004</v>
      </c>
      <c r="D323" s="25">
        <v>4358.1993499999999</v>
      </c>
      <c r="E323" s="25">
        <v>72.140294536773069</v>
      </c>
      <c r="F323" s="25">
        <v>4040.3584300000002</v>
      </c>
      <c r="G323" s="25">
        <v>107.86665157328628</v>
      </c>
      <c r="H323" s="25">
        <v>31</v>
      </c>
      <c r="I323" s="25">
        <v>50.472900000000003</v>
      </c>
      <c r="J323" s="25">
        <v>162.8158064516129</v>
      </c>
      <c r="K323" s="25">
        <v>211</v>
      </c>
      <c r="L323" s="25">
        <v>23.920805687203792</v>
      </c>
      <c r="M323" s="25"/>
    </row>
    <row r="324" spans="1:13" ht="25.5" x14ac:dyDescent="0.2">
      <c r="A324" s="23" t="s">
        <v>61</v>
      </c>
      <c r="B324" s="23" t="s">
        <v>252</v>
      </c>
      <c r="C324" s="25">
        <v>1500</v>
      </c>
      <c r="D324" s="25">
        <v>-144.91200000000001</v>
      </c>
      <c r="E324" s="25" t="s">
        <v>1589</v>
      </c>
      <c r="F324" s="25">
        <v>750</v>
      </c>
      <c r="G324" s="25" t="s">
        <v>1589</v>
      </c>
      <c r="H324" s="25"/>
      <c r="I324" s="25"/>
      <c r="J324" s="25"/>
      <c r="K324" s="25"/>
      <c r="L324" s="25" t="s">
        <v>1452</v>
      </c>
      <c r="M324" s="25"/>
    </row>
    <row r="325" spans="1:13" ht="25.5" x14ac:dyDescent="0.2">
      <c r="A325" s="23" t="s">
        <v>981</v>
      </c>
      <c r="B325" s="23" t="s">
        <v>732</v>
      </c>
      <c r="C325" s="25"/>
      <c r="D325" s="25">
        <v>2</v>
      </c>
      <c r="E325" s="25" t="s">
        <v>1452</v>
      </c>
      <c r="F325" s="25">
        <v>1</v>
      </c>
      <c r="G325" s="25">
        <v>200</v>
      </c>
      <c r="H325" s="25"/>
      <c r="I325" s="25"/>
      <c r="J325" s="25"/>
      <c r="K325" s="25"/>
      <c r="L325" s="25" t="s">
        <v>1452</v>
      </c>
      <c r="M325" s="25"/>
    </row>
    <row r="326" spans="1:13" ht="25.5" x14ac:dyDescent="0.2">
      <c r="A326" s="23" t="s">
        <v>628</v>
      </c>
      <c r="B326" s="23" t="s">
        <v>797</v>
      </c>
      <c r="C326" s="25">
        <v>152.69999999999999</v>
      </c>
      <c r="D326" s="25">
        <v>558.87716999999998</v>
      </c>
      <c r="E326" s="25" t="s">
        <v>1590</v>
      </c>
      <c r="F326" s="25">
        <v>509.47825</v>
      </c>
      <c r="G326" s="25">
        <v>109.6959821150363</v>
      </c>
      <c r="H326" s="25"/>
      <c r="I326" s="25"/>
      <c r="J326" s="25"/>
      <c r="K326" s="25"/>
      <c r="L326" s="25" t="s">
        <v>1452</v>
      </c>
      <c r="M326" s="25"/>
    </row>
    <row r="327" spans="1:13" ht="25.5" x14ac:dyDescent="0.2">
      <c r="A327" s="23" t="s">
        <v>421</v>
      </c>
      <c r="B327" s="23" t="s">
        <v>126</v>
      </c>
      <c r="C327" s="25">
        <v>2088</v>
      </c>
      <c r="D327" s="25">
        <v>1722.57152</v>
      </c>
      <c r="E327" s="25">
        <v>82.498636015325673</v>
      </c>
      <c r="F327" s="25">
        <v>906.697</v>
      </c>
      <c r="G327" s="25">
        <v>189.98314982844323</v>
      </c>
      <c r="H327" s="25"/>
      <c r="I327" s="25"/>
      <c r="J327" s="25"/>
      <c r="K327" s="25"/>
      <c r="L327" s="25" t="s">
        <v>1452</v>
      </c>
      <c r="M327" s="25"/>
    </row>
    <row r="328" spans="1:13" x14ac:dyDescent="0.2">
      <c r="A328" s="23" t="s">
        <v>597</v>
      </c>
      <c r="B328" s="23" t="s">
        <v>879</v>
      </c>
      <c r="C328" s="25">
        <v>2230.25</v>
      </c>
      <c r="D328" s="25">
        <v>2169.1897600000002</v>
      </c>
      <c r="E328" s="25">
        <v>97.262179576280687</v>
      </c>
      <c r="F328" s="25">
        <v>1662.18318</v>
      </c>
      <c r="G328" s="25">
        <v>130.50244919455872</v>
      </c>
      <c r="H328" s="25"/>
      <c r="I328" s="25"/>
      <c r="J328" s="25"/>
      <c r="K328" s="25"/>
      <c r="L328" s="25" t="s">
        <v>1452</v>
      </c>
      <c r="M328" s="25"/>
    </row>
    <row r="329" spans="1:13" x14ac:dyDescent="0.2">
      <c r="A329" s="23" t="s">
        <v>1087</v>
      </c>
      <c r="B329" s="23" t="s">
        <v>104</v>
      </c>
      <c r="C329" s="25">
        <v>14.333</v>
      </c>
      <c r="D329" s="25"/>
      <c r="E329" s="25" t="s">
        <v>1589</v>
      </c>
      <c r="F329" s="25"/>
      <c r="G329" s="25" t="s">
        <v>1452</v>
      </c>
      <c r="H329" s="25"/>
      <c r="I329" s="25"/>
      <c r="J329" s="25"/>
      <c r="K329" s="25"/>
      <c r="L329" s="25" t="s">
        <v>1452</v>
      </c>
      <c r="M329" s="25"/>
    </row>
    <row r="330" spans="1:13" ht="25.5" x14ac:dyDescent="0.2">
      <c r="A330" s="23" t="s">
        <v>1179</v>
      </c>
      <c r="B330" s="23" t="s">
        <v>801</v>
      </c>
      <c r="C330" s="25">
        <v>14.333</v>
      </c>
      <c r="D330" s="25"/>
      <c r="E330" s="25" t="s">
        <v>1589</v>
      </c>
      <c r="F330" s="25"/>
      <c r="G330" s="25" t="s">
        <v>1452</v>
      </c>
      <c r="H330" s="25"/>
      <c r="I330" s="25"/>
      <c r="J330" s="25"/>
      <c r="K330" s="25"/>
      <c r="L330" s="25" t="s">
        <v>1452</v>
      </c>
      <c r="M330" s="25"/>
    </row>
    <row r="331" spans="1:13" x14ac:dyDescent="0.2">
      <c r="A331" s="23" t="s">
        <v>750</v>
      </c>
      <c r="B331" s="23" t="s">
        <v>1037</v>
      </c>
      <c r="C331" s="25">
        <v>56</v>
      </c>
      <c r="D331" s="25">
        <v>50.472900000000003</v>
      </c>
      <c r="E331" s="25">
        <v>90.130178571428573</v>
      </c>
      <c r="F331" s="25">
        <v>211</v>
      </c>
      <c r="G331" s="25">
        <v>23.920805687203792</v>
      </c>
      <c r="H331" s="25">
        <v>31</v>
      </c>
      <c r="I331" s="25">
        <v>50.472900000000003</v>
      </c>
      <c r="J331" s="25">
        <v>162.8158064516129</v>
      </c>
      <c r="K331" s="25">
        <v>211</v>
      </c>
      <c r="L331" s="25">
        <v>23.920805687203792</v>
      </c>
      <c r="M331" s="25"/>
    </row>
    <row r="332" spans="1:13" ht="25.5" x14ac:dyDescent="0.2">
      <c r="A332" s="23" t="s">
        <v>463</v>
      </c>
      <c r="B332" s="23" t="s">
        <v>1166</v>
      </c>
      <c r="C332" s="25">
        <v>25</v>
      </c>
      <c r="D332" s="25"/>
      <c r="E332" s="25"/>
      <c r="F332" s="25"/>
      <c r="G332" s="25"/>
      <c r="H332" s="25"/>
      <c r="I332" s="25"/>
      <c r="J332" s="25"/>
      <c r="K332" s="25"/>
      <c r="L332" s="25"/>
      <c r="M332" s="25"/>
    </row>
    <row r="333" spans="1:13" ht="38.25" x14ac:dyDescent="0.2">
      <c r="A333" s="23" t="s">
        <v>166</v>
      </c>
      <c r="B333" s="23" t="s">
        <v>1255</v>
      </c>
      <c r="C333" s="25">
        <v>31</v>
      </c>
      <c r="D333" s="25">
        <v>50.472900000000003</v>
      </c>
      <c r="E333" s="25">
        <v>162.8158064516129</v>
      </c>
      <c r="F333" s="25">
        <v>211</v>
      </c>
      <c r="G333" s="25">
        <v>23.920805687203792</v>
      </c>
      <c r="H333" s="25">
        <v>31</v>
      </c>
      <c r="I333" s="25">
        <v>50.472900000000003</v>
      </c>
      <c r="J333" s="25">
        <v>162.8158064516129</v>
      </c>
      <c r="K333" s="25">
        <v>211</v>
      </c>
      <c r="L333" s="25">
        <v>23.920805687203792</v>
      </c>
      <c r="M333" s="25"/>
    </row>
    <row r="334" spans="1:13" x14ac:dyDescent="0.2">
      <c r="A334" s="23" t="s">
        <v>758</v>
      </c>
      <c r="B334" s="23" t="s">
        <v>878</v>
      </c>
      <c r="C334" s="25">
        <v>106</v>
      </c>
      <c r="D334" s="25">
        <v>11.99394</v>
      </c>
      <c r="E334" s="25">
        <v>11.315037735849057</v>
      </c>
      <c r="F334" s="25">
        <v>415.8</v>
      </c>
      <c r="G334" s="25">
        <v>2.8845454545454547</v>
      </c>
      <c r="H334" s="25">
        <v>106</v>
      </c>
      <c r="I334" s="25">
        <v>11.99394</v>
      </c>
      <c r="J334" s="25">
        <v>11.315037735849057</v>
      </c>
      <c r="K334" s="25">
        <v>415.8</v>
      </c>
      <c r="L334" s="25">
        <v>2.8845454545454547</v>
      </c>
      <c r="M334" s="25"/>
    </row>
    <row r="335" spans="1:13" ht="25.5" x14ac:dyDescent="0.2">
      <c r="A335" s="23" t="s">
        <v>323</v>
      </c>
      <c r="B335" s="23" t="s">
        <v>681</v>
      </c>
      <c r="C335" s="25">
        <v>1000</v>
      </c>
      <c r="D335" s="25">
        <v>438.77614999999997</v>
      </c>
      <c r="E335" s="25">
        <v>43.877614999999999</v>
      </c>
      <c r="F335" s="25">
        <v>552.53885000000002</v>
      </c>
      <c r="G335" s="25">
        <v>79.410913820810961</v>
      </c>
      <c r="H335" s="25">
        <v>1000</v>
      </c>
      <c r="I335" s="25">
        <v>438.77614999999997</v>
      </c>
      <c r="J335" s="25">
        <v>43.877614999999999</v>
      </c>
      <c r="K335" s="25">
        <v>552.53885000000002</v>
      </c>
      <c r="L335" s="25">
        <v>79.410913820810961</v>
      </c>
      <c r="M335" s="25">
        <v>98.000029999999981</v>
      </c>
    </row>
    <row r="336" spans="1:13" ht="38.25" x14ac:dyDescent="0.2">
      <c r="A336" s="23" t="s">
        <v>673</v>
      </c>
      <c r="B336" s="23" t="s">
        <v>1006</v>
      </c>
      <c r="C336" s="25">
        <v>6579.9583400000001</v>
      </c>
      <c r="D336" s="25">
        <v>3919.7580400000002</v>
      </c>
      <c r="E336" s="25">
        <v>59.571168044811664</v>
      </c>
      <c r="F336" s="25">
        <v>3148.7916399999999</v>
      </c>
      <c r="G336" s="25">
        <v>124.48451622540513</v>
      </c>
      <c r="H336" s="25"/>
      <c r="I336" s="25"/>
      <c r="J336" s="25"/>
      <c r="K336" s="25"/>
      <c r="L336" s="25"/>
      <c r="M336" s="25"/>
    </row>
    <row r="337" spans="1:13" x14ac:dyDescent="0.2">
      <c r="A337" s="23" t="s">
        <v>857</v>
      </c>
      <c r="B337" s="23" t="s">
        <v>221</v>
      </c>
      <c r="C337" s="25">
        <v>268461.64</v>
      </c>
      <c r="D337" s="25">
        <v>87062.634319999997</v>
      </c>
      <c r="E337" s="25">
        <v>32.430195360499177</v>
      </c>
      <c r="F337" s="25">
        <v>105398.0261</v>
      </c>
      <c r="G337" s="25">
        <v>82.603666825217701</v>
      </c>
      <c r="H337" s="25">
        <v>263713.24</v>
      </c>
      <c r="I337" s="25">
        <v>86162.916790000003</v>
      </c>
      <c r="J337" s="25">
        <v>32.672958244341473</v>
      </c>
      <c r="K337" s="25">
        <v>103995.27176</v>
      </c>
      <c r="L337" s="25">
        <v>82.852725255477523</v>
      </c>
      <c r="M337" s="25">
        <v>17118.038360000006</v>
      </c>
    </row>
    <row r="338" spans="1:13" ht="25.5" x14ac:dyDescent="0.2">
      <c r="A338" s="23" t="s">
        <v>1043</v>
      </c>
      <c r="B338" s="23" t="s">
        <v>32</v>
      </c>
      <c r="C338" s="25">
        <v>350.471</v>
      </c>
      <c r="D338" s="25">
        <v>9.5061400000000003</v>
      </c>
      <c r="E338" s="25">
        <v>2.7123898981656116</v>
      </c>
      <c r="F338" s="25">
        <v>40.5</v>
      </c>
      <c r="G338" s="25">
        <v>23.471950617283952</v>
      </c>
      <c r="H338" s="25">
        <v>349.36</v>
      </c>
      <c r="I338" s="25">
        <v>9.7561400000000003</v>
      </c>
      <c r="J338" s="25">
        <v>2.7925749942752462</v>
      </c>
      <c r="K338" s="25">
        <v>40.5</v>
      </c>
      <c r="L338" s="25">
        <v>24.089234567901237</v>
      </c>
      <c r="M338" s="25">
        <v>0.51225999999999949</v>
      </c>
    </row>
    <row r="339" spans="1:13" ht="38.25" x14ac:dyDescent="0.2">
      <c r="A339" s="23" t="s">
        <v>489</v>
      </c>
      <c r="B339" s="23" t="s">
        <v>1155</v>
      </c>
      <c r="C339" s="25">
        <v>349.36</v>
      </c>
      <c r="D339" s="25">
        <v>9.7561400000000003</v>
      </c>
      <c r="E339" s="25">
        <v>2.7925749942752462</v>
      </c>
      <c r="F339" s="25">
        <v>40.5</v>
      </c>
      <c r="G339" s="25">
        <v>24.089234567901237</v>
      </c>
      <c r="H339" s="25">
        <v>349.36</v>
      </c>
      <c r="I339" s="25">
        <v>9.7561400000000003</v>
      </c>
      <c r="J339" s="25">
        <v>2.7925749942752462</v>
      </c>
      <c r="K339" s="25">
        <v>40.5</v>
      </c>
      <c r="L339" s="25">
        <v>24.089234567901237</v>
      </c>
      <c r="M339" s="25">
        <v>0.51225999999999949</v>
      </c>
    </row>
    <row r="340" spans="1:13" ht="38.25" x14ac:dyDescent="0.2">
      <c r="A340" s="23" t="s">
        <v>1085</v>
      </c>
      <c r="B340" s="23" t="s">
        <v>565</v>
      </c>
      <c r="C340" s="25">
        <v>1.111</v>
      </c>
      <c r="D340" s="25">
        <v>-0.25</v>
      </c>
      <c r="E340" s="25" t="s">
        <v>1589</v>
      </c>
      <c r="F340" s="25"/>
      <c r="G340" s="25"/>
      <c r="H340" s="25"/>
      <c r="I340" s="25"/>
      <c r="J340" s="25"/>
      <c r="K340" s="25"/>
      <c r="L340" s="25"/>
      <c r="M340" s="25"/>
    </row>
    <row r="341" spans="1:13" ht="25.5" x14ac:dyDescent="0.2">
      <c r="A341" s="23" t="s">
        <v>684</v>
      </c>
      <c r="B341" s="23" t="s">
        <v>59</v>
      </c>
      <c r="C341" s="25">
        <v>263363.88</v>
      </c>
      <c r="D341" s="25">
        <v>86153.160650000005</v>
      </c>
      <c r="E341" s="25">
        <v>32.712595459179902</v>
      </c>
      <c r="F341" s="25">
        <v>103954.77176</v>
      </c>
      <c r="G341" s="25">
        <v>82.875619071052824</v>
      </c>
      <c r="H341" s="25">
        <v>263363.88</v>
      </c>
      <c r="I341" s="25">
        <v>86153.160650000005</v>
      </c>
      <c r="J341" s="25">
        <v>32.712595459179902</v>
      </c>
      <c r="K341" s="25">
        <v>103954.77176</v>
      </c>
      <c r="L341" s="25">
        <v>82.875619071052824</v>
      </c>
      <c r="M341" s="25">
        <v>17117.526100000003</v>
      </c>
    </row>
    <row r="342" spans="1:13" x14ac:dyDescent="0.2">
      <c r="A342" s="23" t="s">
        <v>295</v>
      </c>
      <c r="B342" s="23" t="s">
        <v>1000</v>
      </c>
      <c r="C342" s="25">
        <v>4747.2889999999998</v>
      </c>
      <c r="D342" s="25">
        <v>899.96753000000001</v>
      </c>
      <c r="E342" s="25">
        <v>18.957504588408248</v>
      </c>
      <c r="F342" s="25">
        <v>1402.75434</v>
      </c>
      <c r="G342" s="25">
        <v>64.157173094185552</v>
      </c>
      <c r="H342" s="25"/>
      <c r="I342" s="25"/>
      <c r="J342" s="25"/>
      <c r="K342" s="25"/>
      <c r="L342" s="25"/>
      <c r="M342" s="25"/>
    </row>
    <row r="343" spans="1:13" ht="25.5" x14ac:dyDescent="0.2">
      <c r="A343" s="23" t="s">
        <v>371</v>
      </c>
      <c r="B343" s="23" t="s">
        <v>884</v>
      </c>
      <c r="C343" s="25">
        <v>463.95666</v>
      </c>
      <c r="D343" s="25">
        <v>3506.26433</v>
      </c>
      <c r="E343" s="25" t="s">
        <v>1590</v>
      </c>
      <c r="F343" s="25">
        <v>274.267</v>
      </c>
      <c r="G343" s="25" t="s">
        <v>1590</v>
      </c>
      <c r="H343" s="25">
        <v>414.85665999999998</v>
      </c>
      <c r="I343" s="25">
        <v>3452.55393</v>
      </c>
      <c r="J343" s="25" t="s">
        <v>1590</v>
      </c>
      <c r="K343" s="25">
        <v>166.20537999999999</v>
      </c>
      <c r="L343" s="25" t="s">
        <v>1590</v>
      </c>
      <c r="M343" s="25">
        <v>615.08489000000009</v>
      </c>
    </row>
    <row r="344" spans="1:13" ht="38.25" x14ac:dyDescent="0.2">
      <c r="A344" s="23" t="s">
        <v>1144</v>
      </c>
      <c r="B344" s="23" t="s">
        <v>98</v>
      </c>
      <c r="C344" s="25">
        <v>414.85665999999998</v>
      </c>
      <c r="D344" s="25">
        <v>3452.55393</v>
      </c>
      <c r="E344" s="25" t="s">
        <v>1590</v>
      </c>
      <c r="F344" s="25">
        <v>166.20537999999999</v>
      </c>
      <c r="G344" s="25" t="s">
        <v>1590</v>
      </c>
      <c r="H344" s="25">
        <v>414.85665999999998</v>
      </c>
      <c r="I344" s="25">
        <v>3452.55393</v>
      </c>
      <c r="J344" s="25" t="s">
        <v>1590</v>
      </c>
      <c r="K344" s="25">
        <v>166.20537999999999</v>
      </c>
      <c r="L344" s="25" t="s">
        <v>1590</v>
      </c>
      <c r="M344" s="25">
        <v>615.08489000000009</v>
      </c>
    </row>
    <row r="345" spans="1:13" ht="38.25" x14ac:dyDescent="0.2">
      <c r="A345" s="23" t="s">
        <v>686</v>
      </c>
      <c r="B345" s="23" t="s">
        <v>868</v>
      </c>
      <c r="C345" s="25">
        <v>44.1</v>
      </c>
      <c r="D345" s="25">
        <v>44.019399999999997</v>
      </c>
      <c r="E345" s="25">
        <v>99.817233560090685</v>
      </c>
      <c r="F345" s="25"/>
      <c r="G345" s="25"/>
      <c r="H345" s="25"/>
      <c r="I345" s="25"/>
      <c r="J345" s="25"/>
      <c r="K345" s="25"/>
      <c r="L345" s="25"/>
      <c r="M345" s="25"/>
    </row>
    <row r="346" spans="1:13" ht="38.25" x14ac:dyDescent="0.2">
      <c r="A346" s="23" t="s">
        <v>1066</v>
      </c>
      <c r="B346" s="23" t="s">
        <v>854</v>
      </c>
      <c r="C346" s="25"/>
      <c r="D346" s="25">
        <v>4.6909999999999998</v>
      </c>
      <c r="E346" s="25" t="s">
        <v>1452</v>
      </c>
      <c r="F346" s="25">
        <v>4.4312300000000002</v>
      </c>
      <c r="G346" s="25">
        <v>105.86225494952868</v>
      </c>
      <c r="H346" s="25"/>
      <c r="I346" s="25"/>
      <c r="J346" s="25"/>
      <c r="K346" s="25"/>
      <c r="L346" s="25"/>
      <c r="M346" s="25"/>
    </row>
    <row r="347" spans="1:13" ht="38.25" x14ac:dyDescent="0.2">
      <c r="A347" s="23" t="s">
        <v>86</v>
      </c>
      <c r="B347" s="23" t="s">
        <v>58</v>
      </c>
      <c r="C347" s="25">
        <v>5</v>
      </c>
      <c r="D347" s="25">
        <v>5</v>
      </c>
      <c r="E347" s="25">
        <v>100</v>
      </c>
      <c r="F347" s="25"/>
      <c r="G347" s="25" t="s">
        <v>1452</v>
      </c>
      <c r="H347" s="25"/>
      <c r="I347" s="25"/>
      <c r="J347" s="25"/>
      <c r="K347" s="25"/>
      <c r="L347" s="25"/>
      <c r="M347" s="25"/>
    </row>
    <row r="348" spans="1:13" ht="38.25" x14ac:dyDescent="0.2">
      <c r="A348" s="23" t="s">
        <v>748</v>
      </c>
      <c r="B348" s="23" t="s">
        <v>1205</v>
      </c>
      <c r="C348" s="25"/>
      <c r="D348" s="25"/>
      <c r="E348" s="25" t="s">
        <v>1452</v>
      </c>
      <c r="F348" s="25">
        <v>103.63039000000001</v>
      </c>
      <c r="G348" s="25" t="s">
        <v>1589</v>
      </c>
      <c r="H348" s="25"/>
      <c r="I348" s="25"/>
      <c r="J348" s="25"/>
      <c r="K348" s="25"/>
      <c r="L348" s="25"/>
      <c r="M348" s="25"/>
    </row>
    <row r="349" spans="1:13" ht="38.25" x14ac:dyDescent="0.2">
      <c r="A349" s="23" t="s">
        <v>1196</v>
      </c>
      <c r="B349" s="23" t="s">
        <v>1024</v>
      </c>
      <c r="C349" s="25">
        <v>606.5</v>
      </c>
      <c r="D349" s="25">
        <v>1116.11184</v>
      </c>
      <c r="E349" s="25">
        <v>184.02503544929928</v>
      </c>
      <c r="F349" s="25">
        <v>636.63103000000001</v>
      </c>
      <c r="G349" s="25">
        <v>175.315337676833</v>
      </c>
      <c r="H349" s="25">
        <v>428</v>
      </c>
      <c r="I349" s="25">
        <v>265.77190000000002</v>
      </c>
      <c r="J349" s="25">
        <v>62.096238317757013</v>
      </c>
      <c r="K349" s="25">
        <v>391.70871</v>
      </c>
      <c r="L349" s="25">
        <v>67.849372049960294</v>
      </c>
      <c r="M349" s="25">
        <v>45.185520000000025</v>
      </c>
    </row>
    <row r="350" spans="1:13" ht="38.25" x14ac:dyDescent="0.2">
      <c r="A350" s="23" t="s">
        <v>0</v>
      </c>
      <c r="B350" s="23" t="s">
        <v>85</v>
      </c>
      <c r="C350" s="25">
        <v>428</v>
      </c>
      <c r="D350" s="25">
        <v>265.77190000000002</v>
      </c>
      <c r="E350" s="25">
        <v>62.096238317757013</v>
      </c>
      <c r="F350" s="25">
        <v>391.70871</v>
      </c>
      <c r="G350" s="25">
        <v>67.849372049960294</v>
      </c>
      <c r="H350" s="25">
        <v>428</v>
      </c>
      <c r="I350" s="25">
        <v>265.77190000000002</v>
      </c>
      <c r="J350" s="25">
        <v>62.096238317757013</v>
      </c>
      <c r="K350" s="25">
        <v>391.70871</v>
      </c>
      <c r="L350" s="25">
        <v>67.849372049960294</v>
      </c>
      <c r="M350" s="25">
        <v>45.185520000000025</v>
      </c>
    </row>
    <row r="351" spans="1:13" ht="38.25" x14ac:dyDescent="0.2">
      <c r="A351" s="23" t="s">
        <v>614</v>
      </c>
      <c r="B351" s="23" t="s">
        <v>744</v>
      </c>
      <c r="C351" s="25">
        <v>131</v>
      </c>
      <c r="D351" s="25">
        <v>377.12178</v>
      </c>
      <c r="E351" s="25" t="s">
        <v>1590</v>
      </c>
      <c r="F351" s="25">
        <v>36.106920000000002</v>
      </c>
      <c r="G351" s="25" t="s">
        <v>1590</v>
      </c>
      <c r="H351" s="25"/>
      <c r="I351" s="25"/>
      <c r="J351" s="25"/>
      <c r="K351" s="25"/>
      <c r="L351" s="25"/>
      <c r="M351" s="25"/>
    </row>
    <row r="352" spans="1:13" ht="38.25" x14ac:dyDescent="0.2">
      <c r="A352" s="23" t="s">
        <v>646</v>
      </c>
      <c r="B352" s="23" t="s">
        <v>236</v>
      </c>
      <c r="C352" s="25">
        <v>47.5</v>
      </c>
      <c r="D352" s="25">
        <v>176.80091999999999</v>
      </c>
      <c r="E352" s="25" t="s">
        <v>1590</v>
      </c>
      <c r="F352" s="25">
        <v>93.667450000000002</v>
      </c>
      <c r="G352" s="25">
        <v>188.7538520585326</v>
      </c>
      <c r="H352" s="25"/>
      <c r="I352" s="25"/>
      <c r="J352" s="25"/>
      <c r="K352" s="25"/>
      <c r="L352" s="25"/>
      <c r="M352" s="25"/>
    </row>
    <row r="353" spans="1:13" ht="38.25" x14ac:dyDescent="0.2">
      <c r="A353" s="23" t="s">
        <v>928</v>
      </c>
      <c r="B353" s="23" t="s">
        <v>913</v>
      </c>
      <c r="C353" s="25"/>
      <c r="D353" s="25">
        <v>15</v>
      </c>
      <c r="E353" s="25" t="s">
        <v>1452</v>
      </c>
      <c r="F353" s="25">
        <v>65.147949999999994</v>
      </c>
      <c r="G353" s="25">
        <v>23.024515736872768</v>
      </c>
      <c r="H353" s="25"/>
      <c r="I353" s="25"/>
      <c r="J353" s="25"/>
      <c r="K353" s="25"/>
      <c r="L353" s="25"/>
      <c r="M353" s="25"/>
    </row>
    <row r="354" spans="1:13" ht="38.25" x14ac:dyDescent="0.2">
      <c r="A354" s="23" t="s">
        <v>298</v>
      </c>
      <c r="B354" s="23" t="s">
        <v>1140</v>
      </c>
      <c r="C354" s="25"/>
      <c r="D354" s="25">
        <v>281.41723999999999</v>
      </c>
      <c r="E354" s="25" t="s">
        <v>1452</v>
      </c>
      <c r="F354" s="25">
        <v>50</v>
      </c>
      <c r="G354" s="25" t="s">
        <v>1590</v>
      </c>
      <c r="H354" s="25"/>
      <c r="I354" s="25"/>
      <c r="J354" s="25"/>
      <c r="K354" s="25"/>
      <c r="L354" s="25"/>
      <c r="M354" s="25"/>
    </row>
    <row r="355" spans="1:13" x14ac:dyDescent="0.2">
      <c r="A355" s="23" t="s">
        <v>1108</v>
      </c>
      <c r="B355" s="23" t="s">
        <v>1192</v>
      </c>
      <c r="C355" s="25"/>
      <c r="D355" s="25">
        <v>344.37045000000001</v>
      </c>
      <c r="E355" s="25" t="s">
        <v>1452</v>
      </c>
      <c r="F355" s="25">
        <v>242.096</v>
      </c>
      <c r="G355" s="25">
        <v>142.24541091137399</v>
      </c>
      <c r="H355" s="25"/>
      <c r="I355" s="25"/>
      <c r="J355" s="25"/>
      <c r="K355" s="25"/>
      <c r="L355" s="25"/>
      <c r="M355" s="25"/>
    </row>
    <row r="356" spans="1:13" ht="25.5" x14ac:dyDescent="0.2">
      <c r="A356" s="23" t="s">
        <v>742</v>
      </c>
      <c r="B356" s="23" t="s">
        <v>607</v>
      </c>
      <c r="C356" s="25"/>
      <c r="D356" s="25">
        <v>344.37045000000001</v>
      </c>
      <c r="E356" s="25" t="s">
        <v>1452</v>
      </c>
      <c r="F356" s="25">
        <v>242.096</v>
      </c>
      <c r="G356" s="25">
        <v>142.24541091137399</v>
      </c>
      <c r="H356" s="25"/>
      <c r="I356" s="25"/>
      <c r="J356" s="25"/>
      <c r="K356" s="25"/>
      <c r="L356" s="25"/>
      <c r="M356" s="25"/>
    </row>
    <row r="357" spans="1:13" ht="38.25" x14ac:dyDescent="0.2">
      <c r="A357" s="23" t="s">
        <v>1044</v>
      </c>
      <c r="B357" s="23" t="s">
        <v>1126</v>
      </c>
      <c r="C357" s="25">
        <v>10765.839</v>
      </c>
      <c r="D357" s="25">
        <v>1670.09229</v>
      </c>
      <c r="E357" s="25">
        <v>15.512885619040004</v>
      </c>
      <c r="F357" s="25">
        <v>4112.4601599999996</v>
      </c>
      <c r="G357" s="25">
        <v>40.610540285452885</v>
      </c>
      <c r="H357" s="25">
        <v>10765.839</v>
      </c>
      <c r="I357" s="25">
        <v>1552.8709899999999</v>
      </c>
      <c r="J357" s="25">
        <v>14.424059193157172</v>
      </c>
      <c r="K357" s="25">
        <v>4112.4601599999996</v>
      </c>
      <c r="L357" s="25">
        <v>37.760146714710061</v>
      </c>
      <c r="M357" s="25">
        <v>168.4195299999999</v>
      </c>
    </row>
    <row r="358" spans="1:13" ht="51" x14ac:dyDescent="0.2">
      <c r="A358" s="23" t="s">
        <v>343</v>
      </c>
      <c r="B358" s="23" t="s">
        <v>278</v>
      </c>
      <c r="C358" s="25">
        <v>10765.839</v>
      </c>
      <c r="D358" s="25">
        <v>1552.8709899999999</v>
      </c>
      <c r="E358" s="25">
        <v>14.424059193157172</v>
      </c>
      <c r="F358" s="25">
        <v>4112.4601599999996</v>
      </c>
      <c r="G358" s="25">
        <v>37.760146714710061</v>
      </c>
      <c r="H358" s="25">
        <v>10765.839</v>
      </c>
      <c r="I358" s="25">
        <v>1552.8709899999999</v>
      </c>
      <c r="J358" s="25">
        <v>14.424059193157172</v>
      </c>
      <c r="K358" s="25">
        <v>4112.4601599999996</v>
      </c>
      <c r="L358" s="25">
        <v>37.760146714710061</v>
      </c>
      <c r="M358" s="25">
        <v>168.4195299999999</v>
      </c>
    </row>
    <row r="359" spans="1:13" ht="38.25" x14ac:dyDescent="0.2">
      <c r="A359" s="23" t="s">
        <v>780</v>
      </c>
      <c r="B359" s="23" t="s">
        <v>692</v>
      </c>
      <c r="C359" s="25"/>
      <c r="D359" s="25">
        <v>117.2213</v>
      </c>
      <c r="E359" s="25" t="s">
        <v>1452</v>
      </c>
      <c r="F359" s="25"/>
      <c r="G359" s="25"/>
      <c r="H359" s="25"/>
      <c r="I359" s="25"/>
      <c r="J359" s="25"/>
      <c r="K359" s="25"/>
      <c r="L359" s="25"/>
      <c r="M359" s="25"/>
    </row>
    <row r="360" spans="1:13" ht="25.5" x14ac:dyDescent="0.2">
      <c r="A360" s="23" t="s">
        <v>243</v>
      </c>
      <c r="B360" s="23" t="s">
        <v>650</v>
      </c>
      <c r="C360" s="25">
        <v>2000</v>
      </c>
      <c r="D360" s="25">
        <v>1284.0999999999999</v>
      </c>
      <c r="E360" s="25">
        <v>64.204999999999998</v>
      </c>
      <c r="F360" s="25">
        <v>1162.66698</v>
      </c>
      <c r="G360" s="25">
        <v>110.44435096969897</v>
      </c>
      <c r="H360" s="25"/>
      <c r="I360" s="25"/>
      <c r="J360" s="25"/>
      <c r="K360" s="25"/>
      <c r="L360" s="25"/>
      <c r="M360" s="25"/>
    </row>
    <row r="361" spans="1:13" ht="38.25" x14ac:dyDescent="0.2">
      <c r="A361" s="23" t="s">
        <v>163</v>
      </c>
      <c r="B361" s="23" t="s">
        <v>990</v>
      </c>
      <c r="C361" s="25">
        <v>3877.5740700000001</v>
      </c>
      <c r="D361" s="25">
        <v>2883.1324199999999</v>
      </c>
      <c r="E361" s="25">
        <v>74.354025685961943</v>
      </c>
      <c r="F361" s="25">
        <v>2419.5275299999998</v>
      </c>
      <c r="G361" s="25">
        <v>119.16096776133811</v>
      </c>
      <c r="H361" s="25"/>
      <c r="I361" s="25"/>
      <c r="J361" s="25"/>
      <c r="K361" s="25"/>
      <c r="L361" s="25"/>
      <c r="M361" s="25"/>
    </row>
    <row r="362" spans="1:13" ht="25.5" x14ac:dyDescent="0.2">
      <c r="A362" s="23" t="s">
        <v>64</v>
      </c>
      <c r="B362" s="23" t="s">
        <v>767</v>
      </c>
      <c r="C362" s="25">
        <v>7000</v>
      </c>
      <c r="D362" s="25">
        <v>4553.7797899999996</v>
      </c>
      <c r="E362" s="25">
        <v>65.053996999999995</v>
      </c>
      <c r="F362" s="25">
        <v>3587.4285500000001</v>
      </c>
      <c r="G362" s="25">
        <v>126.93715642085748</v>
      </c>
      <c r="H362" s="25"/>
      <c r="I362" s="25"/>
      <c r="J362" s="25"/>
      <c r="K362" s="25"/>
      <c r="L362" s="25"/>
      <c r="M362" s="25"/>
    </row>
    <row r="363" spans="1:13" ht="51" x14ac:dyDescent="0.2">
      <c r="A363" s="23" t="s">
        <v>538</v>
      </c>
      <c r="B363" s="23" t="s">
        <v>507</v>
      </c>
      <c r="C363" s="25">
        <v>7766.74118</v>
      </c>
      <c r="D363" s="25">
        <v>334.08731</v>
      </c>
      <c r="E363" s="25">
        <v>4.3015120789695223</v>
      </c>
      <c r="F363" s="25">
        <v>-1223.52691</v>
      </c>
      <c r="G363" s="25" t="s">
        <v>1589</v>
      </c>
      <c r="H363" s="25">
        <v>7766.74118</v>
      </c>
      <c r="I363" s="25">
        <v>334.08731</v>
      </c>
      <c r="J363" s="25">
        <v>4.3015120789695223</v>
      </c>
      <c r="K363" s="25">
        <v>-1223.52691</v>
      </c>
      <c r="L363" s="25" t="s">
        <v>1589</v>
      </c>
      <c r="M363" s="25">
        <v>7.7315199999999891</v>
      </c>
    </row>
    <row r="364" spans="1:13" ht="51" x14ac:dyDescent="0.2">
      <c r="A364" s="23" t="s">
        <v>26</v>
      </c>
      <c r="B364" s="23" t="s">
        <v>427</v>
      </c>
      <c r="C364" s="25">
        <v>7766.74118</v>
      </c>
      <c r="D364" s="25">
        <v>334.08731</v>
      </c>
      <c r="E364" s="25">
        <v>4.3015120789695223</v>
      </c>
      <c r="F364" s="25">
        <v>-1223.52691</v>
      </c>
      <c r="G364" s="25" t="s">
        <v>1589</v>
      </c>
      <c r="H364" s="25">
        <v>7766.74118</v>
      </c>
      <c r="I364" s="25">
        <v>334.08731</v>
      </c>
      <c r="J364" s="25">
        <v>4.3015120789695223</v>
      </c>
      <c r="K364" s="25">
        <v>-1223.52691</v>
      </c>
      <c r="L364" s="25" t="s">
        <v>1589</v>
      </c>
      <c r="M364" s="25">
        <v>7.7315199999999891</v>
      </c>
    </row>
    <row r="365" spans="1:13" ht="25.5" x14ac:dyDescent="0.2">
      <c r="A365" s="23" t="s">
        <v>1250</v>
      </c>
      <c r="B365" s="23" t="s">
        <v>161</v>
      </c>
      <c r="C365" s="25"/>
      <c r="D365" s="25">
        <v>281.01799</v>
      </c>
      <c r="E365" s="25" t="s">
        <v>1452</v>
      </c>
      <c r="F365" s="25">
        <v>24.137930000000001</v>
      </c>
      <c r="G365" s="25" t="s">
        <v>1590</v>
      </c>
      <c r="H365" s="25"/>
      <c r="I365" s="25">
        <v>281.01799</v>
      </c>
      <c r="J365" s="25" t="s">
        <v>1452</v>
      </c>
      <c r="K365" s="25">
        <v>24.137930000000001</v>
      </c>
      <c r="L365" s="25" t="s">
        <v>1590</v>
      </c>
      <c r="M365" s="25"/>
    </row>
    <row r="366" spans="1:13" ht="38.25" x14ac:dyDescent="0.2">
      <c r="A366" s="23" t="s">
        <v>65</v>
      </c>
      <c r="B366" s="23" t="s">
        <v>1100</v>
      </c>
      <c r="C366" s="25"/>
      <c r="D366" s="25">
        <v>281.01799</v>
      </c>
      <c r="E366" s="25" t="s">
        <v>1452</v>
      </c>
      <c r="F366" s="25">
        <v>24.137930000000001</v>
      </c>
      <c r="G366" s="25" t="s">
        <v>1590</v>
      </c>
      <c r="H366" s="25"/>
      <c r="I366" s="25">
        <v>281.01799</v>
      </c>
      <c r="J366" s="25" t="s">
        <v>1452</v>
      </c>
      <c r="K366" s="25">
        <v>24.137930000000001</v>
      </c>
      <c r="L366" s="25" t="s">
        <v>1590</v>
      </c>
      <c r="M366" s="25"/>
    </row>
    <row r="367" spans="1:13" ht="25.5" x14ac:dyDescent="0.2">
      <c r="A367" s="23" t="s">
        <v>1046</v>
      </c>
      <c r="B367" s="23" t="s">
        <v>155</v>
      </c>
      <c r="C367" s="25"/>
      <c r="D367" s="25"/>
      <c r="E367" s="25" t="s">
        <v>1452</v>
      </c>
      <c r="F367" s="25">
        <v>6</v>
      </c>
      <c r="G367" s="25" t="s">
        <v>1589</v>
      </c>
      <c r="H367" s="25"/>
      <c r="I367" s="25"/>
      <c r="J367" s="25" t="s">
        <v>1452</v>
      </c>
      <c r="K367" s="25"/>
      <c r="L367" s="25" t="s">
        <v>1452</v>
      </c>
      <c r="M367" s="25"/>
    </row>
    <row r="368" spans="1:13" ht="25.5" x14ac:dyDescent="0.2">
      <c r="A368" s="23" t="s">
        <v>1008</v>
      </c>
      <c r="B368" s="23" t="s">
        <v>125</v>
      </c>
      <c r="C368" s="25">
        <v>685.1</v>
      </c>
      <c r="D368" s="25">
        <v>1542.5048899999999</v>
      </c>
      <c r="E368" s="25" t="s">
        <v>1590</v>
      </c>
      <c r="F368" s="25">
        <v>509.86421999999999</v>
      </c>
      <c r="G368" s="25" t="s">
        <v>1590</v>
      </c>
      <c r="H368" s="25"/>
      <c r="I368" s="25"/>
      <c r="J368" s="25" t="s">
        <v>1452</v>
      </c>
      <c r="K368" s="25"/>
      <c r="L368" s="25" t="s">
        <v>1452</v>
      </c>
      <c r="M368" s="25"/>
    </row>
    <row r="369" spans="1:13" ht="25.5" x14ac:dyDescent="0.2">
      <c r="A369" s="23" t="s">
        <v>260</v>
      </c>
      <c r="B369" s="23" t="s">
        <v>1145</v>
      </c>
      <c r="C369" s="25">
        <v>685.1</v>
      </c>
      <c r="D369" s="25">
        <v>1539.5048899999999</v>
      </c>
      <c r="E369" s="25" t="s">
        <v>1590</v>
      </c>
      <c r="F369" s="25">
        <v>509.86421999999999</v>
      </c>
      <c r="G369" s="25" t="s">
        <v>1590</v>
      </c>
      <c r="H369" s="25"/>
      <c r="I369" s="25"/>
      <c r="J369" s="25" t="s">
        <v>1452</v>
      </c>
      <c r="K369" s="25"/>
      <c r="L369" s="25" t="s">
        <v>1452</v>
      </c>
      <c r="M369" s="25"/>
    </row>
    <row r="370" spans="1:13" ht="38.25" x14ac:dyDescent="0.2">
      <c r="A370" s="23" t="s">
        <v>455</v>
      </c>
      <c r="B370" s="23" t="s">
        <v>80</v>
      </c>
      <c r="C370" s="25"/>
      <c r="D370" s="25">
        <v>3</v>
      </c>
      <c r="E370" s="25" t="s">
        <v>1452</v>
      </c>
      <c r="F370" s="25"/>
      <c r="G370" s="25" t="s">
        <v>1452</v>
      </c>
      <c r="H370" s="25"/>
      <c r="I370" s="25"/>
      <c r="J370" s="25" t="s">
        <v>1452</v>
      </c>
      <c r="K370" s="25"/>
      <c r="L370" s="25" t="s">
        <v>1452</v>
      </c>
      <c r="M370" s="25"/>
    </row>
    <row r="371" spans="1:13" x14ac:dyDescent="0.2">
      <c r="A371" s="23" t="s">
        <v>217</v>
      </c>
      <c r="B371" s="23" t="s">
        <v>894</v>
      </c>
      <c r="C371" s="25">
        <v>55967.199220000002</v>
      </c>
      <c r="D371" s="25">
        <v>35182.730309999999</v>
      </c>
      <c r="E371" s="25">
        <v>62.863124830851589</v>
      </c>
      <c r="F371" s="25">
        <v>30154.603070000001</v>
      </c>
      <c r="G371" s="25">
        <v>116.67449320532542</v>
      </c>
      <c r="H371" s="25">
        <v>1606.627</v>
      </c>
      <c r="I371" s="25">
        <v>1873.43551</v>
      </c>
      <c r="J371" s="25">
        <v>116.60674879732508</v>
      </c>
      <c r="K371" s="25">
        <v>2990.9720400000001</v>
      </c>
      <c r="L371" s="25">
        <v>62.636343133451689</v>
      </c>
      <c r="M371" s="25">
        <v>139.33165000000008</v>
      </c>
    </row>
    <row r="372" spans="1:13" ht="25.5" x14ac:dyDescent="0.2">
      <c r="A372" s="23" t="s">
        <v>284</v>
      </c>
      <c r="B372" s="23" t="s">
        <v>925</v>
      </c>
      <c r="C372" s="25">
        <v>1606.627</v>
      </c>
      <c r="D372" s="25">
        <v>1873.43551</v>
      </c>
      <c r="E372" s="25">
        <v>116.60674879732508</v>
      </c>
      <c r="F372" s="25">
        <v>2990.9720400000001</v>
      </c>
      <c r="G372" s="25">
        <v>62.636343133451689</v>
      </c>
      <c r="H372" s="25">
        <v>1606.627</v>
      </c>
      <c r="I372" s="25">
        <v>1873.43551</v>
      </c>
      <c r="J372" s="25">
        <v>116.60674879732508</v>
      </c>
      <c r="K372" s="25">
        <v>2990.9720400000001</v>
      </c>
      <c r="L372" s="25">
        <v>62.636343133451689</v>
      </c>
      <c r="M372" s="25">
        <v>139.33165000000008</v>
      </c>
    </row>
    <row r="373" spans="1:13" ht="25.5" x14ac:dyDescent="0.2">
      <c r="A373" s="23" t="s">
        <v>351</v>
      </c>
      <c r="B373" s="23" t="s">
        <v>130</v>
      </c>
      <c r="C373" s="25">
        <v>46367.01657</v>
      </c>
      <c r="D373" s="25">
        <v>26990.816159999998</v>
      </c>
      <c r="E373" s="25">
        <v>58.211241862525554</v>
      </c>
      <c r="F373" s="25">
        <v>20580.281729999999</v>
      </c>
      <c r="G373" s="25">
        <v>131.14891484043838</v>
      </c>
      <c r="H373" s="25"/>
      <c r="I373" s="25"/>
      <c r="J373" s="25"/>
      <c r="K373" s="25"/>
      <c r="L373" s="25"/>
      <c r="M373" s="25"/>
    </row>
    <row r="374" spans="1:13" ht="25.5" x14ac:dyDescent="0.2">
      <c r="A374" s="23" t="s">
        <v>381</v>
      </c>
      <c r="B374" s="23" t="s">
        <v>528</v>
      </c>
      <c r="C374" s="25">
        <v>7626.1838799999996</v>
      </c>
      <c r="D374" s="25">
        <v>5423.91788</v>
      </c>
      <c r="E374" s="25">
        <v>71.122306586711886</v>
      </c>
      <c r="F374" s="25">
        <v>6150.2353499999999</v>
      </c>
      <c r="G374" s="25">
        <v>88.190411770177207</v>
      </c>
      <c r="H374" s="25"/>
      <c r="I374" s="25"/>
      <c r="J374" s="25"/>
      <c r="K374" s="25"/>
      <c r="L374" s="25"/>
      <c r="M374" s="25"/>
    </row>
    <row r="375" spans="1:13" ht="25.5" x14ac:dyDescent="0.2">
      <c r="A375" s="23" t="s">
        <v>697</v>
      </c>
      <c r="B375" s="23" t="s">
        <v>743</v>
      </c>
      <c r="C375" s="25">
        <v>95.379230000000007</v>
      </c>
      <c r="D375" s="25">
        <v>297.81785000000002</v>
      </c>
      <c r="E375" s="25" t="s">
        <v>1590</v>
      </c>
      <c r="F375" s="25">
        <v>104.92479</v>
      </c>
      <c r="G375" s="25" t="s">
        <v>1590</v>
      </c>
      <c r="H375" s="25"/>
      <c r="I375" s="25"/>
      <c r="J375" s="25"/>
      <c r="K375" s="25"/>
      <c r="L375" s="25"/>
      <c r="M375" s="25"/>
    </row>
    <row r="376" spans="1:13" ht="25.5" x14ac:dyDescent="0.2">
      <c r="A376" s="23" t="s">
        <v>604</v>
      </c>
      <c r="B376" s="23" t="s">
        <v>1048</v>
      </c>
      <c r="C376" s="25">
        <v>271.99254000000002</v>
      </c>
      <c r="D376" s="25">
        <v>596.74291000000005</v>
      </c>
      <c r="E376" s="25" t="s">
        <v>1590</v>
      </c>
      <c r="F376" s="25">
        <v>328.18916000000002</v>
      </c>
      <c r="G376" s="25">
        <v>181.82895193735223</v>
      </c>
      <c r="H376" s="25"/>
      <c r="I376" s="25"/>
      <c r="J376" s="25"/>
      <c r="K376" s="25"/>
      <c r="L376" s="25"/>
      <c r="M376" s="25"/>
    </row>
    <row r="377" spans="1:13" x14ac:dyDescent="0.2">
      <c r="A377" s="23" t="s">
        <v>394</v>
      </c>
      <c r="B377" s="23" t="s">
        <v>494</v>
      </c>
      <c r="C377" s="25">
        <v>98462.748749999999</v>
      </c>
      <c r="D377" s="25">
        <v>14640.4756</v>
      </c>
      <c r="E377" s="25">
        <v>14.869050261000355</v>
      </c>
      <c r="F377" s="25">
        <v>17645.98589</v>
      </c>
      <c r="G377" s="25">
        <v>82.96773946927371</v>
      </c>
      <c r="H377" s="25"/>
      <c r="I377" s="25">
        <v>487.05408</v>
      </c>
      <c r="J377" s="25" t="s">
        <v>1452</v>
      </c>
      <c r="K377" s="25">
        <v>68.640770000000003</v>
      </c>
      <c r="L377" s="25" t="s">
        <v>1590</v>
      </c>
      <c r="M377" s="25">
        <v>-248.44001000000003</v>
      </c>
    </row>
    <row r="378" spans="1:13" x14ac:dyDescent="0.2">
      <c r="A378" s="23" t="s">
        <v>160</v>
      </c>
      <c r="B378" s="23" t="s">
        <v>969</v>
      </c>
      <c r="C378" s="25"/>
      <c r="D378" s="25">
        <v>369.02992999999998</v>
      </c>
      <c r="E378" s="25" t="s">
        <v>1452</v>
      </c>
      <c r="F378" s="25">
        <v>327.40861999999998</v>
      </c>
      <c r="G378" s="25">
        <v>112.71234398165815</v>
      </c>
      <c r="H378" s="25"/>
      <c r="I378" s="25">
        <v>447.56810999999999</v>
      </c>
      <c r="J378" s="25" t="s">
        <v>1452</v>
      </c>
      <c r="K378" s="25">
        <v>67.640770000000003</v>
      </c>
      <c r="L378" s="25" t="s">
        <v>1590</v>
      </c>
      <c r="M378" s="25">
        <v>-248.44000999999997</v>
      </c>
    </row>
    <row r="379" spans="1:13" x14ac:dyDescent="0.2">
      <c r="A379" s="23" t="s">
        <v>215</v>
      </c>
      <c r="B379" s="23" t="s">
        <v>1098</v>
      </c>
      <c r="C379" s="25"/>
      <c r="D379" s="25">
        <v>447.56810999999999</v>
      </c>
      <c r="E379" s="25" t="s">
        <v>1452</v>
      </c>
      <c r="F379" s="25">
        <v>67.640770000000003</v>
      </c>
      <c r="G379" s="25" t="s">
        <v>1590</v>
      </c>
      <c r="H379" s="25"/>
      <c r="I379" s="25">
        <v>447.56810999999999</v>
      </c>
      <c r="J379" s="25" t="s">
        <v>1452</v>
      </c>
      <c r="K379" s="25">
        <v>67.640770000000003</v>
      </c>
      <c r="L379" s="25" t="s">
        <v>1590</v>
      </c>
      <c r="M379" s="25">
        <v>-248.44000999999997</v>
      </c>
    </row>
    <row r="380" spans="1:13" x14ac:dyDescent="0.2">
      <c r="A380" s="23" t="s">
        <v>273</v>
      </c>
      <c r="B380" s="23" t="s">
        <v>1254</v>
      </c>
      <c r="C380" s="25"/>
      <c r="D380" s="25">
        <v>-30.41273</v>
      </c>
      <c r="E380" s="25" t="s">
        <v>1452</v>
      </c>
      <c r="F380" s="25">
        <v>7.5550300000000004</v>
      </c>
      <c r="G380" s="25" t="s">
        <v>1589</v>
      </c>
      <c r="H380" s="25"/>
      <c r="I380" s="25"/>
      <c r="J380" s="25"/>
      <c r="K380" s="25"/>
      <c r="L380" s="25" t="s">
        <v>1452</v>
      </c>
      <c r="M380" s="25"/>
    </row>
    <row r="381" spans="1:13" x14ac:dyDescent="0.2">
      <c r="A381" s="23" t="s">
        <v>307</v>
      </c>
      <c r="B381" s="23" t="s">
        <v>285</v>
      </c>
      <c r="C381" s="25"/>
      <c r="D381" s="25">
        <v>193.55511999999999</v>
      </c>
      <c r="E381" s="25" t="s">
        <v>1452</v>
      </c>
      <c r="F381" s="25">
        <v>223.63795999999999</v>
      </c>
      <c r="G381" s="25">
        <v>86.548419597460096</v>
      </c>
      <c r="H381" s="25"/>
      <c r="I381" s="25"/>
      <c r="J381" s="25"/>
      <c r="K381" s="25"/>
      <c r="L381" s="25" t="s">
        <v>1452</v>
      </c>
      <c r="M381" s="25"/>
    </row>
    <row r="382" spans="1:13" x14ac:dyDescent="0.2">
      <c r="A382" s="23" t="s">
        <v>627</v>
      </c>
      <c r="B382" s="23" t="s">
        <v>37</v>
      </c>
      <c r="C382" s="25"/>
      <c r="D382" s="25">
        <v>-110.61356000000001</v>
      </c>
      <c r="E382" s="25" t="s">
        <v>1452</v>
      </c>
      <c r="F382" s="25">
        <v>26.078340000000001</v>
      </c>
      <c r="G382" s="25" t="s">
        <v>1589</v>
      </c>
      <c r="H382" s="25"/>
      <c r="I382" s="25"/>
      <c r="J382" s="25"/>
      <c r="K382" s="25"/>
      <c r="L382" s="25" t="s">
        <v>1452</v>
      </c>
      <c r="M382" s="25"/>
    </row>
    <row r="383" spans="1:13" x14ac:dyDescent="0.2">
      <c r="A383" s="23" t="s">
        <v>529</v>
      </c>
      <c r="B383" s="23" t="s">
        <v>254</v>
      </c>
      <c r="C383" s="25"/>
      <c r="D383" s="25">
        <v>-131.06701000000001</v>
      </c>
      <c r="E383" s="25" t="s">
        <v>1452</v>
      </c>
      <c r="F383" s="25">
        <v>2.4965199999999999</v>
      </c>
      <c r="G383" s="25" t="s">
        <v>1589</v>
      </c>
      <c r="H383" s="25"/>
      <c r="I383" s="25"/>
      <c r="J383" s="25"/>
      <c r="K383" s="25"/>
      <c r="L383" s="25" t="s">
        <v>1452</v>
      </c>
      <c r="M383" s="25"/>
    </row>
    <row r="384" spans="1:13" x14ac:dyDescent="0.2">
      <c r="A384" s="23" t="s">
        <v>1211</v>
      </c>
      <c r="B384" s="23" t="s">
        <v>760</v>
      </c>
      <c r="C384" s="25">
        <v>98462.748749999999</v>
      </c>
      <c r="D384" s="25">
        <v>14271.445669999999</v>
      </c>
      <c r="E384" s="25">
        <v>14.49425884527726</v>
      </c>
      <c r="F384" s="25">
        <v>17318.577270000002</v>
      </c>
      <c r="G384" s="25">
        <v>82.405416146519286</v>
      </c>
      <c r="H384" s="25"/>
      <c r="I384" s="25">
        <v>39.485970000000002</v>
      </c>
      <c r="J384" s="25" t="s">
        <v>1452</v>
      </c>
      <c r="K384" s="25">
        <v>1</v>
      </c>
      <c r="L384" s="25" t="s">
        <v>1590</v>
      </c>
      <c r="M384" s="25"/>
    </row>
    <row r="385" spans="1:13" x14ac:dyDescent="0.2">
      <c r="A385" s="23" t="s">
        <v>15</v>
      </c>
      <c r="B385" s="23" t="s">
        <v>1055</v>
      </c>
      <c r="C385" s="25"/>
      <c r="D385" s="25">
        <v>39.485970000000002</v>
      </c>
      <c r="E385" s="25" t="s">
        <v>1452</v>
      </c>
      <c r="F385" s="25">
        <v>1</v>
      </c>
      <c r="G385" s="25" t="s">
        <v>1590</v>
      </c>
      <c r="H385" s="25"/>
      <c r="I385" s="25">
        <v>39.485970000000002</v>
      </c>
      <c r="J385" s="25" t="s">
        <v>1452</v>
      </c>
      <c r="K385" s="25">
        <v>1</v>
      </c>
      <c r="L385" s="25" t="s">
        <v>1590</v>
      </c>
      <c r="M385" s="25"/>
    </row>
    <row r="386" spans="1:13" x14ac:dyDescent="0.2">
      <c r="A386" s="23" t="s">
        <v>91</v>
      </c>
      <c r="B386" s="23" t="s">
        <v>1002</v>
      </c>
      <c r="C386" s="25">
        <v>92360.137000000002</v>
      </c>
      <c r="D386" s="25">
        <v>9079.5167500000007</v>
      </c>
      <c r="E386" s="25">
        <v>9.8305579061668134</v>
      </c>
      <c r="F386" s="25">
        <v>12062.29233</v>
      </c>
      <c r="G386" s="25">
        <v>75.271901074876382</v>
      </c>
      <c r="H386" s="25"/>
      <c r="I386" s="25"/>
      <c r="J386" s="25"/>
      <c r="K386" s="25"/>
      <c r="L386" s="25" t="s">
        <v>1452</v>
      </c>
      <c r="M386" s="25"/>
    </row>
    <row r="387" spans="1:13" x14ac:dyDescent="0.2">
      <c r="A387" s="23" t="s">
        <v>670</v>
      </c>
      <c r="B387" s="23" t="s">
        <v>564</v>
      </c>
      <c r="C387" s="25">
        <v>4751.8760300000004</v>
      </c>
      <c r="D387" s="25">
        <v>3158.09888</v>
      </c>
      <c r="E387" s="25">
        <v>66.460043571464965</v>
      </c>
      <c r="F387" s="25">
        <v>3793.3026399999999</v>
      </c>
      <c r="G387" s="25">
        <v>83.25459842560835</v>
      </c>
      <c r="H387" s="25"/>
      <c r="I387" s="25"/>
      <c r="J387" s="25"/>
      <c r="K387" s="25"/>
      <c r="L387" s="25" t="s">
        <v>1452</v>
      </c>
      <c r="M387" s="25"/>
    </row>
    <row r="388" spans="1:13" x14ac:dyDescent="0.2">
      <c r="A388" s="23" t="s">
        <v>948</v>
      </c>
      <c r="B388" s="23" t="s">
        <v>355</v>
      </c>
      <c r="C388" s="25">
        <v>346.14936</v>
      </c>
      <c r="D388" s="25">
        <v>346.53183000000001</v>
      </c>
      <c r="E388" s="25">
        <v>100.11049276531958</v>
      </c>
      <c r="F388" s="25">
        <v>373.57796999999999</v>
      </c>
      <c r="G388" s="25">
        <v>92.76024225946729</v>
      </c>
      <c r="H388" s="25"/>
      <c r="I388" s="25"/>
      <c r="J388" s="25"/>
      <c r="K388" s="25"/>
      <c r="L388" s="25" t="s">
        <v>1452</v>
      </c>
      <c r="M388" s="25"/>
    </row>
    <row r="389" spans="1:13" x14ac:dyDescent="0.2">
      <c r="A389" s="23" t="s">
        <v>319</v>
      </c>
      <c r="B389" s="23" t="s">
        <v>452</v>
      </c>
      <c r="C389" s="25">
        <v>1004.58636</v>
      </c>
      <c r="D389" s="25">
        <v>1647.81224</v>
      </c>
      <c r="E389" s="25">
        <v>164.02892828447321</v>
      </c>
      <c r="F389" s="25">
        <v>1088.4043300000001</v>
      </c>
      <c r="G389" s="25">
        <v>151.39706766877708</v>
      </c>
      <c r="H389" s="25"/>
      <c r="I389" s="25"/>
      <c r="J389" s="25"/>
      <c r="K389" s="25"/>
      <c r="L389" s="25" t="s">
        <v>1452</v>
      </c>
      <c r="M389" s="25"/>
    </row>
    <row r="390" spans="1:13" x14ac:dyDescent="0.2">
      <c r="A390" s="23" t="s">
        <v>78</v>
      </c>
      <c r="B390" s="23" t="s">
        <v>1045</v>
      </c>
      <c r="C390" s="25">
        <v>21522340.411570001</v>
      </c>
      <c r="D390" s="25">
        <v>8391374.7918999996</v>
      </c>
      <c r="E390" s="25">
        <v>38.989137014991897</v>
      </c>
      <c r="F390" s="25">
        <v>8693993.7945499998</v>
      </c>
      <c r="G390" s="25">
        <v>96.519217636896599</v>
      </c>
      <c r="H390" s="25">
        <v>21536525.58295</v>
      </c>
      <c r="I390" s="25">
        <v>8407918.0579400007</v>
      </c>
      <c r="J390" s="25">
        <v>39.040271493914354</v>
      </c>
      <c r="K390" s="25">
        <v>8734940.41395</v>
      </c>
      <c r="L390" s="25">
        <v>96.256158136033378</v>
      </c>
      <c r="M390" s="25">
        <v>1593403.0287500005</v>
      </c>
    </row>
    <row r="391" spans="1:13" ht="25.5" x14ac:dyDescent="0.2">
      <c r="A391" s="23" t="s">
        <v>934</v>
      </c>
      <c r="B391" s="23" t="s">
        <v>119</v>
      </c>
      <c r="C391" s="25">
        <v>21281737.286680002</v>
      </c>
      <c r="D391" s="25">
        <v>8400590.6062700003</v>
      </c>
      <c r="E391" s="25">
        <v>39.47323704408209</v>
      </c>
      <c r="F391" s="25">
        <v>8672711.5028799996</v>
      </c>
      <c r="G391" s="25">
        <v>96.862331964811304</v>
      </c>
      <c r="H391" s="25">
        <v>21281737.286680002</v>
      </c>
      <c r="I391" s="25">
        <v>8400590.6062700003</v>
      </c>
      <c r="J391" s="25">
        <v>39.47323704408209</v>
      </c>
      <c r="K391" s="25">
        <v>8672711.5028799996</v>
      </c>
      <c r="L391" s="25">
        <v>96.862331964811304</v>
      </c>
      <c r="M391" s="25">
        <v>1570341.2357200002</v>
      </c>
    </row>
    <row r="392" spans="1:13" x14ac:dyDescent="0.2">
      <c r="A392" s="23" t="s">
        <v>116</v>
      </c>
      <c r="B392" s="23" t="s">
        <v>311</v>
      </c>
      <c r="C392" s="25">
        <v>12396710.300000001</v>
      </c>
      <c r="D392" s="25">
        <v>6198355.2000000002</v>
      </c>
      <c r="E392" s="25">
        <v>50.000000403332812</v>
      </c>
      <c r="F392" s="25">
        <v>7004066.4000000004</v>
      </c>
      <c r="G392" s="25">
        <v>88.496522534395154</v>
      </c>
      <c r="H392" s="25">
        <v>12396710.300000001</v>
      </c>
      <c r="I392" s="25">
        <v>6198355.2000000002</v>
      </c>
      <c r="J392" s="25">
        <v>50.000000403332812</v>
      </c>
      <c r="K392" s="25">
        <v>7004066.4000000004</v>
      </c>
      <c r="L392" s="25">
        <v>88.496522534395154</v>
      </c>
      <c r="M392" s="25">
        <v>1033059.2000000002</v>
      </c>
    </row>
    <row r="393" spans="1:13" x14ac:dyDescent="0.2">
      <c r="A393" s="23" t="s">
        <v>124</v>
      </c>
      <c r="B393" s="23" t="s">
        <v>457</v>
      </c>
      <c r="C393" s="25">
        <v>11743226.300000001</v>
      </c>
      <c r="D393" s="25">
        <v>5871613.2000000002</v>
      </c>
      <c r="E393" s="25">
        <v>50.000000425777372</v>
      </c>
      <c r="F393" s="25">
        <v>5818262.4000000004</v>
      </c>
      <c r="G393" s="25">
        <v>100.91695417518467</v>
      </c>
      <c r="H393" s="25">
        <v>11743226.300000001</v>
      </c>
      <c r="I393" s="25">
        <v>5871613.2000000002</v>
      </c>
      <c r="J393" s="25">
        <v>50.000000425777372</v>
      </c>
      <c r="K393" s="25">
        <v>5818262.4000000004</v>
      </c>
      <c r="L393" s="25">
        <v>100.91695417518467</v>
      </c>
      <c r="M393" s="25">
        <v>978602.20000000019</v>
      </c>
    </row>
    <row r="394" spans="1:13" ht="25.5" x14ac:dyDescent="0.2">
      <c r="A394" s="23" t="s">
        <v>908</v>
      </c>
      <c r="B394" s="23" t="s">
        <v>663</v>
      </c>
      <c r="C394" s="25">
        <v>11743226.300000001</v>
      </c>
      <c r="D394" s="25">
        <v>5871613.2000000002</v>
      </c>
      <c r="E394" s="25">
        <v>50.000000425777372</v>
      </c>
      <c r="F394" s="25">
        <v>5818262.4000000004</v>
      </c>
      <c r="G394" s="25">
        <v>100.91695417518467</v>
      </c>
      <c r="H394" s="25">
        <v>11743226.300000001</v>
      </c>
      <c r="I394" s="25">
        <v>5871613.2000000002</v>
      </c>
      <c r="J394" s="25">
        <v>50.000000425777372</v>
      </c>
      <c r="K394" s="25">
        <v>5818262.4000000004</v>
      </c>
      <c r="L394" s="25">
        <v>100.91695417518467</v>
      </c>
      <c r="M394" s="25">
        <v>978602.20000000019</v>
      </c>
    </row>
    <row r="395" spans="1:13" x14ac:dyDescent="0.2">
      <c r="A395" s="23" t="s">
        <v>1256</v>
      </c>
      <c r="B395" s="23" t="s">
        <v>316</v>
      </c>
      <c r="C395" s="25"/>
      <c r="D395" s="25"/>
      <c r="E395" s="25" t="s">
        <v>1452</v>
      </c>
      <c r="F395" s="25">
        <v>117006</v>
      </c>
      <c r="G395" s="25" t="s">
        <v>1589</v>
      </c>
      <c r="H395" s="25"/>
      <c r="I395" s="25"/>
      <c r="J395" s="25" t="s">
        <v>1452</v>
      </c>
      <c r="K395" s="25">
        <v>117006</v>
      </c>
      <c r="L395" s="25" t="s">
        <v>1589</v>
      </c>
      <c r="M395" s="25"/>
    </row>
    <row r="396" spans="1:13" ht="25.5" x14ac:dyDescent="0.2">
      <c r="A396" s="23" t="s">
        <v>1257</v>
      </c>
      <c r="B396" s="23" t="s">
        <v>975</v>
      </c>
      <c r="C396" s="25"/>
      <c r="D396" s="25"/>
      <c r="E396" s="25" t="s">
        <v>1452</v>
      </c>
      <c r="F396" s="25">
        <v>117006</v>
      </c>
      <c r="G396" s="25" t="s">
        <v>1589</v>
      </c>
      <c r="H396" s="25"/>
      <c r="I396" s="25"/>
      <c r="J396" s="25" t="s">
        <v>1452</v>
      </c>
      <c r="K396" s="25">
        <v>117006</v>
      </c>
      <c r="L396" s="25" t="s">
        <v>1589</v>
      </c>
      <c r="M396" s="25"/>
    </row>
    <row r="397" spans="1:13" ht="25.5" x14ac:dyDescent="0.2">
      <c r="A397" s="23" t="s">
        <v>7</v>
      </c>
      <c r="B397" s="23" t="s">
        <v>341</v>
      </c>
      <c r="C397" s="25">
        <v>653484</v>
      </c>
      <c r="D397" s="25">
        <v>326742</v>
      </c>
      <c r="E397" s="25">
        <v>50</v>
      </c>
      <c r="F397" s="25">
        <v>1068798</v>
      </c>
      <c r="G397" s="25">
        <v>30.570977864853788</v>
      </c>
      <c r="H397" s="25">
        <v>653484</v>
      </c>
      <c r="I397" s="25">
        <v>326742</v>
      </c>
      <c r="J397" s="25">
        <v>50</v>
      </c>
      <c r="K397" s="25">
        <v>1068798</v>
      </c>
      <c r="L397" s="25">
        <v>30.570977864853788</v>
      </c>
      <c r="M397" s="25">
        <v>54457</v>
      </c>
    </row>
    <row r="398" spans="1:13" ht="38.25" x14ac:dyDescent="0.2">
      <c r="A398" s="23" t="s">
        <v>258</v>
      </c>
      <c r="B398" s="23" t="s">
        <v>227</v>
      </c>
      <c r="C398" s="25">
        <v>653484</v>
      </c>
      <c r="D398" s="25">
        <v>326742</v>
      </c>
      <c r="E398" s="25">
        <v>50</v>
      </c>
      <c r="F398" s="25">
        <v>1068798</v>
      </c>
      <c r="G398" s="25">
        <v>30.570977864853788</v>
      </c>
      <c r="H398" s="25">
        <v>653484</v>
      </c>
      <c r="I398" s="25">
        <v>326742</v>
      </c>
      <c r="J398" s="25">
        <v>50</v>
      </c>
      <c r="K398" s="25">
        <v>1068798</v>
      </c>
      <c r="L398" s="25">
        <v>30.570977864853788</v>
      </c>
      <c r="M398" s="25">
        <v>54457</v>
      </c>
    </row>
    <row r="399" spans="1:13" x14ac:dyDescent="0.2">
      <c r="A399" s="23" t="s">
        <v>484</v>
      </c>
      <c r="B399" s="23" t="s">
        <v>203</v>
      </c>
      <c r="C399" s="25">
        <v>3329036.4</v>
      </c>
      <c r="D399" s="25">
        <v>700102.77223</v>
      </c>
      <c r="E399" s="25">
        <v>21.030192767793107</v>
      </c>
      <c r="F399" s="25">
        <v>411800.36550000001</v>
      </c>
      <c r="G399" s="25">
        <v>170.01023575584949</v>
      </c>
      <c r="H399" s="25">
        <v>3329036.4</v>
      </c>
      <c r="I399" s="25">
        <v>700102.77223</v>
      </c>
      <c r="J399" s="25">
        <v>21.030192767793107</v>
      </c>
      <c r="K399" s="25">
        <v>411800.36550000001</v>
      </c>
      <c r="L399" s="25">
        <v>170.01023575584949</v>
      </c>
      <c r="M399" s="25">
        <v>107053.79833000002</v>
      </c>
    </row>
    <row r="400" spans="1:13" x14ac:dyDescent="0.2">
      <c r="A400" s="23" t="s">
        <v>84</v>
      </c>
      <c r="B400" s="23" t="s">
        <v>1120</v>
      </c>
      <c r="C400" s="25">
        <v>645180.30000000005</v>
      </c>
      <c r="D400" s="25"/>
      <c r="E400" s="25" t="s">
        <v>1589</v>
      </c>
      <c r="F400" s="25"/>
      <c r="G400" s="25" t="s">
        <v>1452</v>
      </c>
      <c r="H400" s="25">
        <v>645180.30000000005</v>
      </c>
      <c r="I400" s="25"/>
      <c r="J400" s="25" t="s">
        <v>1589</v>
      </c>
      <c r="K400" s="25"/>
      <c r="L400" s="25" t="s">
        <v>1452</v>
      </c>
      <c r="M400" s="25"/>
    </row>
    <row r="401" spans="1:13" ht="25.5" x14ac:dyDescent="0.2">
      <c r="A401" s="23" t="s">
        <v>339</v>
      </c>
      <c r="B401" s="23" t="s">
        <v>712</v>
      </c>
      <c r="C401" s="25">
        <v>645180.30000000005</v>
      </c>
      <c r="D401" s="25"/>
      <c r="E401" s="25" t="s">
        <v>1589</v>
      </c>
      <c r="F401" s="25"/>
      <c r="G401" s="25" t="s">
        <v>1452</v>
      </c>
      <c r="H401" s="25">
        <v>645180.30000000005</v>
      </c>
      <c r="I401" s="25"/>
      <c r="J401" s="25" t="s">
        <v>1589</v>
      </c>
      <c r="K401" s="25"/>
      <c r="L401" s="25" t="s">
        <v>1452</v>
      </c>
      <c r="M401" s="25"/>
    </row>
    <row r="402" spans="1:13" ht="25.5" x14ac:dyDescent="0.2">
      <c r="A402" s="23" t="s">
        <v>700</v>
      </c>
      <c r="B402" s="23" t="s">
        <v>997</v>
      </c>
      <c r="C402" s="25">
        <v>79876</v>
      </c>
      <c r="D402" s="25"/>
      <c r="E402" s="25" t="s">
        <v>1589</v>
      </c>
      <c r="F402" s="25"/>
      <c r="G402" s="25" t="s">
        <v>1452</v>
      </c>
      <c r="H402" s="25">
        <v>79876</v>
      </c>
      <c r="I402" s="25"/>
      <c r="J402" s="25" t="s">
        <v>1589</v>
      </c>
      <c r="K402" s="25"/>
      <c r="L402" s="25" t="s">
        <v>1452</v>
      </c>
      <c r="M402" s="25"/>
    </row>
    <row r="403" spans="1:13" ht="38.25" x14ac:dyDescent="0.2">
      <c r="A403" s="23" t="s">
        <v>943</v>
      </c>
      <c r="B403" s="23" t="s">
        <v>1198</v>
      </c>
      <c r="C403" s="25">
        <v>79876</v>
      </c>
      <c r="D403" s="25"/>
      <c r="E403" s="25" t="s">
        <v>1589</v>
      </c>
      <c r="F403" s="25"/>
      <c r="G403" s="25" t="s">
        <v>1452</v>
      </c>
      <c r="H403" s="25">
        <v>79876</v>
      </c>
      <c r="I403" s="25"/>
      <c r="J403" s="25" t="s">
        <v>1589</v>
      </c>
      <c r="K403" s="25"/>
      <c r="L403" s="25" t="s">
        <v>1452</v>
      </c>
      <c r="M403" s="25"/>
    </row>
    <row r="404" spans="1:13" ht="25.5" x14ac:dyDescent="0.2">
      <c r="A404" s="23" t="s">
        <v>1036</v>
      </c>
      <c r="B404" s="23" t="s">
        <v>358</v>
      </c>
      <c r="C404" s="25">
        <v>61654.6</v>
      </c>
      <c r="D404" s="25"/>
      <c r="E404" s="25" t="s">
        <v>1589</v>
      </c>
      <c r="F404" s="25"/>
      <c r="G404" s="25" t="s">
        <v>1452</v>
      </c>
      <c r="H404" s="25">
        <v>61654.6</v>
      </c>
      <c r="I404" s="25"/>
      <c r="J404" s="25" t="s">
        <v>1589</v>
      </c>
      <c r="K404" s="25"/>
      <c r="L404" s="25" t="s">
        <v>1452</v>
      </c>
      <c r="M404" s="25"/>
    </row>
    <row r="405" spans="1:13" ht="38.25" x14ac:dyDescent="0.2">
      <c r="A405" s="23" t="s">
        <v>549</v>
      </c>
      <c r="B405" s="23" t="s">
        <v>313</v>
      </c>
      <c r="C405" s="25">
        <v>61654.6</v>
      </c>
      <c r="D405" s="25"/>
      <c r="E405" s="25" t="s">
        <v>1589</v>
      </c>
      <c r="F405" s="25"/>
      <c r="G405" s="25" t="s">
        <v>1452</v>
      </c>
      <c r="H405" s="25">
        <v>61654.6</v>
      </c>
      <c r="I405" s="25"/>
      <c r="J405" s="25" t="s">
        <v>1589</v>
      </c>
      <c r="K405" s="25"/>
      <c r="L405" s="25" t="s">
        <v>1452</v>
      </c>
      <c r="M405" s="25"/>
    </row>
    <row r="406" spans="1:13" ht="25.5" x14ac:dyDescent="0.2">
      <c r="A406" s="23" t="s">
        <v>946</v>
      </c>
      <c r="B406" s="23" t="s">
        <v>35</v>
      </c>
      <c r="C406" s="25">
        <v>9313</v>
      </c>
      <c r="D406" s="25">
        <v>342.57229000000001</v>
      </c>
      <c r="E406" s="25">
        <v>3.6784311177923334</v>
      </c>
      <c r="F406" s="25"/>
      <c r="G406" s="25" t="s">
        <v>1452</v>
      </c>
      <c r="H406" s="25">
        <v>9313</v>
      </c>
      <c r="I406" s="25">
        <v>342.57229000000001</v>
      </c>
      <c r="J406" s="25">
        <v>3.6784311177923334</v>
      </c>
      <c r="K406" s="25"/>
      <c r="L406" s="25" t="s">
        <v>1452</v>
      </c>
      <c r="M406" s="25">
        <v>342.57229000000001</v>
      </c>
    </row>
    <row r="407" spans="1:13" ht="25.5" x14ac:dyDescent="0.2">
      <c r="A407" s="23" t="s">
        <v>467</v>
      </c>
      <c r="B407" s="23" t="s">
        <v>392</v>
      </c>
      <c r="C407" s="25">
        <v>9313</v>
      </c>
      <c r="D407" s="25">
        <v>342.57229000000001</v>
      </c>
      <c r="E407" s="25">
        <v>3.6784311177923334</v>
      </c>
      <c r="F407" s="25"/>
      <c r="G407" s="25" t="s">
        <v>1452</v>
      </c>
      <c r="H407" s="25">
        <v>9313</v>
      </c>
      <c r="I407" s="25">
        <v>342.57229000000001</v>
      </c>
      <c r="J407" s="25">
        <v>3.6784311177923334</v>
      </c>
      <c r="K407" s="25"/>
      <c r="L407" s="25" t="s">
        <v>1452</v>
      </c>
      <c r="M407" s="25">
        <v>342.57229000000001</v>
      </c>
    </row>
    <row r="408" spans="1:13" ht="25.5" x14ac:dyDescent="0.2">
      <c r="A408" s="23" t="s">
        <v>1258</v>
      </c>
      <c r="B408" s="23" t="s">
        <v>882</v>
      </c>
      <c r="C408" s="25"/>
      <c r="D408" s="25"/>
      <c r="E408" s="25" t="s">
        <v>1452</v>
      </c>
      <c r="F408" s="25">
        <v>239.40780000000001</v>
      </c>
      <c r="G408" s="25" t="s">
        <v>1589</v>
      </c>
      <c r="H408" s="25"/>
      <c r="I408" s="25"/>
      <c r="J408" s="25" t="s">
        <v>1452</v>
      </c>
      <c r="K408" s="25">
        <v>239.40780000000001</v>
      </c>
      <c r="L408" s="25" t="s">
        <v>1589</v>
      </c>
      <c r="M408" s="25"/>
    </row>
    <row r="409" spans="1:13" ht="25.5" x14ac:dyDescent="0.2">
      <c r="A409" s="23" t="s">
        <v>1259</v>
      </c>
      <c r="B409" s="23" t="s">
        <v>974</v>
      </c>
      <c r="C409" s="25"/>
      <c r="D409" s="25"/>
      <c r="E409" s="25" t="s">
        <v>1452</v>
      </c>
      <c r="F409" s="25">
        <v>239.40780000000001</v>
      </c>
      <c r="G409" s="25" t="s">
        <v>1589</v>
      </c>
      <c r="H409" s="25"/>
      <c r="I409" s="25"/>
      <c r="J409" s="25" t="s">
        <v>1452</v>
      </c>
      <c r="K409" s="25">
        <v>239.40780000000001</v>
      </c>
      <c r="L409" s="25" t="s">
        <v>1589</v>
      </c>
      <c r="M409" s="25"/>
    </row>
    <row r="410" spans="1:13" ht="25.5" x14ac:dyDescent="0.2">
      <c r="A410" s="23" t="s">
        <v>176</v>
      </c>
      <c r="B410" s="23" t="s">
        <v>402</v>
      </c>
      <c r="C410" s="25">
        <v>202.3</v>
      </c>
      <c r="D410" s="25"/>
      <c r="E410" s="25" t="s">
        <v>1589</v>
      </c>
      <c r="F410" s="25"/>
      <c r="G410" s="25" t="s">
        <v>1452</v>
      </c>
      <c r="H410" s="25">
        <v>202.3</v>
      </c>
      <c r="I410" s="25"/>
      <c r="J410" s="25" t="s">
        <v>1589</v>
      </c>
      <c r="K410" s="25"/>
      <c r="L410" s="25" t="s">
        <v>1452</v>
      </c>
      <c r="M410" s="25"/>
    </row>
    <row r="411" spans="1:13" ht="38.25" x14ac:dyDescent="0.2">
      <c r="A411" s="23" t="s">
        <v>27</v>
      </c>
      <c r="B411" s="23" t="s">
        <v>1111</v>
      </c>
      <c r="C411" s="25">
        <v>67845.399999999994</v>
      </c>
      <c r="D411" s="25">
        <v>7441.73261</v>
      </c>
      <c r="E411" s="25">
        <v>10.96866200214016</v>
      </c>
      <c r="F411" s="25"/>
      <c r="G411" s="25" t="s">
        <v>1452</v>
      </c>
      <c r="H411" s="25">
        <v>67845.399999999994</v>
      </c>
      <c r="I411" s="25">
        <v>7441.73261</v>
      </c>
      <c r="J411" s="25">
        <v>10.96866200214016</v>
      </c>
      <c r="K411" s="25"/>
      <c r="L411" s="25" t="s">
        <v>1452</v>
      </c>
      <c r="M411" s="25">
        <v>5797.8443200000002</v>
      </c>
    </row>
    <row r="412" spans="1:13" ht="38.25" x14ac:dyDescent="0.2">
      <c r="A412" s="23" t="s">
        <v>2</v>
      </c>
      <c r="B412" s="23" t="s">
        <v>262</v>
      </c>
      <c r="C412" s="25">
        <v>459297.5</v>
      </c>
      <c r="D412" s="25">
        <v>220975.98941000001</v>
      </c>
      <c r="E412" s="25">
        <v>48.111733551782891</v>
      </c>
      <c r="F412" s="25">
        <v>93640.642609999995</v>
      </c>
      <c r="G412" s="25" t="s">
        <v>1590</v>
      </c>
      <c r="H412" s="25">
        <v>459297.5</v>
      </c>
      <c r="I412" s="25">
        <v>220975.98941000001</v>
      </c>
      <c r="J412" s="25">
        <v>48.111733551782891</v>
      </c>
      <c r="K412" s="25">
        <v>93640.642609999995</v>
      </c>
      <c r="L412" s="25" t="s">
        <v>1590</v>
      </c>
      <c r="M412" s="25">
        <v>36360.587750000006</v>
      </c>
    </row>
    <row r="413" spans="1:13" ht="51" x14ac:dyDescent="0.2">
      <c r="A413" s="23" t="s">
        <v>490</v>
      </c>
      <c r="B413" s="23" t="s">
        <v>340</v>
      </c>
      <c r="C413" s="25">
        <v>1348.5</v>
      </c>
      <c r="D413" s="25">
        <v>80.352000000000004</v>
      </c>
      <c r="E413" s="25">
        <v>5.9586206896551728</v>
      </c>
      <c r="F413" s="25"/>
      <c r="G413" s="25" t="s">
        <v>1452</v>
      </c>
      <c r="H413" s="25">
        <v>1348.5</v>
      </c>
      <c r="I413" s="25">
        <v>80.352000000000004</v>
      </c>
      <c r="J413" s="25">
        <v>5.9586206896551728</v>
      </c>
      <c r="K413" s="25"/>
      <c r="L413" s="25" t="s">
        <v>1452</v>
      </c>
      <c r="M413" s="25">
        <v>53.568000000000005</v>
      </c>
    </row>
    <row r="414" spans="1:13" ht="51" x14ac:dyDescent="0.2">
      <c r="A414" s="23" t="s">
        <v>1229</v>
      </c>
      <c r="B414" s="23" t="s">
        <v>898</v>
      </c>
      <c r="C414" s="25">
        <v>1348.5</v>
      </c>
      <c r="D414" s="25">
        <v>80.352000000000004</v>
      </c>
      <c r="E414" s="25">
        <v>5.9586206896551728</v>
      </c>
      <c r="F414" s="25"/>
      <c r="G414" s="25" t="s">
        <v>1452</v>
      </c>
      <c r="H414" s="25">
        <v>1348.5</v>
      </c>
      <c r="I414" s="25">
        <v>80.352000000000004</v>
      </c>
      <c r="J414" s="25">
        <v>5.9586206896551728</v>
      </c>
      <c r="K414" s="25"/>
      <c r="L414" s="25" t="s">
        <v>1452</v>
      </c>
      <c r="M414" s="25">
        <v>53.568000000000005</v>
      </c>
    </row>
    <row r="415" spans="1:13" ht="25.5" x14ac:dyDescent="0.2">
      <c r="A415" s="23" t="s">
        <v>746</v>
      </c>
      <c r="B415" s="23" t="s">
        <v>1143</v>
      </c>
      <c r="C415" s="25">
        <v>19914.599999999999</v>
      </c>
      <c r="D415" s="25"/>
      <c r="E415" s="25" t="s">
        <v>1589</v>
      </c>
      <c r="F415" s="25"/>
      <c r="G415" s="25" t="s">
        <v>1452</v>
      </c>
      <c r="H415" s="25">
        <v>19914.599999999999</v>
      </c>
      <c r="I415" s="25"/>
      <c r="J415" s="25" t="s">
        <v>1589</v>
      </c>
      <c r="K415" s="25"/>
      <c r="L415" s="25" t="s">
        <v>1452</v>
      </c>
      <c r="M415" s="25"/>
    </row>
    <row r="416" spans="1:13" ht="38.25" x14ac:dyDescent="0.2">
      <c r="A416" s="23" t="s">
        <v>229</v>
      </c>
      <c r="B416" s="23" t="s">
        <v>533</v>
      </c>
      <c r="C416" s="25">
        <v>19914.599999999999</v>
      </c>
      <c r="D416" s="25"/>
      <c r="E416" s="25" t="s">
        <v>1589</v>
      </c>
      <c r="F416" s="25"/>
      <c r="G416" s="25" t="s">
        <v>1452</v>
      </c>
      <c r="H416" s="25">
        <v>19914.599999999999</v>
      </c>
      <c r="I416" s="25"/>
      <c r="J416" s="25" t="s">
        <v>1589</v>
      </c>
      <c r="K416" s="25"/>
      <c r="L416" s="25" t="s">
        <v>1452</v>
      </c>
      <c r="M416" s="25"/>
    </row>
    <row r="417" spans="1:13" ht="38.25" x14ac:dyDescent="0.2">
      <c r="A417" s="23" t="s">
        <v>885</v>
      </c>
      <c r="B417" s="23" t="s">
        <v>387</v>
      </c>
      <c r="C417" s="25">
        <v>97530</v>
      </c>
      <c r="D417" s="25"/>
      <c r="E417" s="25" t="s">
        <v>1589</v>
      </c>
      <c r="F417" s="25"/>
      <c r="G417" s="25" t="s">
        <v>1452</v>
      </c>
      <c r="H417" s="25">
        <v>97530</v>
      </c>
      <c r="I417" s="25"/>
      <c r="J417" s="25"/>
      <c r="K417" s="25"/>
      <c r="L417" s="25" t="s">
        <v>1452</v>
      </c>
      <c r="M417" s="25"/>
    </row>
    <row r="418" spans="1:13" ht="38.25" x14ac:dyDescent="0.2">
      <c r="A418" s="23" t="s">
        <v>1131</v>
      </c>
      <c r="B418" s="23" t="s">
        <v>52</v>
      </c>
      <c r="C418" s="25">
        <v>97530</v>
      </c>
      <c r="D418" s="25"/>
      <c r="E418" s="25" t="s">
        <v>1589</v>
      </c>
      <c r="F418" s="25"/>
      <c r="G418" s="25" t="s">
        <v>1452</v>
      </c>
      <c r="H418" s="25">
        <v>97530</v>
      </c>
      <c r="I418" s="25"/>
      <c r="J418" s="25" t="s">
        <v>1589</v>
      </c>
      <c r="K418" s="25"/>
      <c r="L418" s="25" t="s">
        <v>1452</v>
      </c>
      <c r="M418" s="25"/>
    </row>
    <row r="419" spans="1:13" ht="51" x14ac:dyDescent="0.2">
      <c r="A419" s="23" t="s">
        <v>109</v>
      </c>
      <c r="B419" s="23" t="s">
        <v>39</v>
      </c>
      <c r="C419" s="25">
        <v>15600</v>
      </c>
      <c r="D419" s="25"/>
      <c r="E419" s="25" t="s">
        <v>1589</v>
      </c>
      <c r="F419" s="25"/>
      <c r="G419" s="25" t="s">
        <v>1452</v>
      </c>
      <c r="H419" s="25">
        <v>15600</v>
      </c>
      <c r="I419" s="25"/>
      <c r="J419" s="25" t="s">
        <v>1589</v>
      </c>
      <c r="K419" s="25"/>
      <c r="L419" s="25" t="s">
        <v>1452</v>
      </c>
      <c r="M419" s="25"/>
    </row>
    <row r="420" spans="1:13" ht="51" x14ac:dyDescent="0.2">
      <c r="A420" s="23" t="s">
        <v>891</v>
      </c>
      <c r="B420" s="23" t="s">
        <v>768</v>
      </c>
      <c r="C420" s="25">
        <v>15600</v>
      </c>
      <c r="D420" s="25"/>
      <c r="E420" s="25" t="s">
        <v>1589</v>
      </c>
      <c r="F420" s="25"/>
      <c r="G420" s="25" t="s">
        <v>1452</v>
      </c>
      <c r="H420" s="25">
        <v>15600</v>
      </c>
      <c r="I420" s="25"/>
      <c r="J420" s="25" t="s">
        <v>1589</v>
      </c>
      <c r="K420" s="25"/>
      <c r="L420" s="25" t="s">
        <v>1452</v>
      </c>
      <c r="M420" s="25"/>
    </row>
    <row r="421" spans="1:13" ht="25.5" x14ac:dyDescent="0.2">
      <c r="A421" s="23" t="s">
        <v>170</v>
      </c>
      <c r="B421" s="23" t="s">
        <v>464</v>
      </c>
      <c r="C421" s="25">
        <v>19491</v>
      </c>
      <c r="D421" s="25"/>
      <c r="E421" s="25" t="s">
        <v>1589</v>
      </c>
      <c r="F421" s="25"/>
      <c r="G421" s="25" t="s">
        <v>1452</v>
      </c>
      <c r="H421" s="25">
        <v>19491</v>
      </c>
      <c r="I421" s="25"/>
      <c r="J421" s="25" t="s">
        <v>1589</v>
      </c>
      <c r="K421" s="25"/>
      <c r="L421" s="25" t="s">
        <v>1452</v>
      </c>
      <c r="M421" s="25"/>
    </row>
    <row r="422" spans="1:13" ht="38.25" x14ac:dyDescent="0.2">
      <c r="A422" s="23" t="s">
        <v>963</v>
      </c>
      <c r="B422" s="23" t="s">
        <v>345</v>
      </c>
      <c r="C422" s="25">
        <v>19491</v>
      </c>
      <c r="D422" s="25"/>
      <c r="E422" s="25" t="s">
        <v>1589</v>
      </c>
      <c r="F422" s="25"/>
      <c r="G422" s="25" t="s">
        <v>1452</v>
      </c>
      <c r="H422" s="25">
        <v>19491</v>
      </c>
      <c r="I422" s="25"/>
      <c r="J422" s="25" t="s">
        <v>1589</v>
      </c>
      <c r="K422" s="25"/>
      <c r="L422" s="25" t="s">
        <v>1452</v>
      </c>
      <c r="M422" s="25"/>
    </row>
    <row r="423" spans="1:13" ht="38.25" x14ac:dyDescent="0.2">
      <c r="A423" s="23" t="s">
        <v>1083</v>
      </c>
      <c r="B423" s="23" t="s">
        <v>813</v>
      </c>
      <c r="C423" s="25">
        <v>99148.6</v>
      </c>
      <c r="D423" s="25"/>
      <c r="E423" s="25" t="s">
        <v>1589</v>
      </c>
      <c r="F423" s="25"/>
      <c r="G423" s="25" t="s">
        <v>1452</v>
      </c>
      <c r="H423" s="25">
        <v>99148.6</v>
      </c>
      <c r="I423" s="25"/>
      <c r="J423" s="25" t="s">
        <v>1589</v>
      </c>
      <c r="K423" s="25"/>
      <c r="L423" s="25" t="s">
        <v>1452</v>
      </c>
      <c r="M423" s="25"/>
    </row>
    <row r="424" spans="1:13" ht="38.25" x14ac:dyDescent="0.2">
      <c r="A424" s="23" t="s">
        <v>620</v>
      </c>
      <c r="B424" s="23" t="s">
        <v>398</v>
      </c>
      <c r="C424" s="25">
        <v>99148.6</v>
      </c>
      <c r="D424" s="25"/>
      <c r="E424" s="25" t="s">
        <v>1589</v>
      </c>
      <c r="F424" s="25"/>
      <c r="G424" s="25" t="s">
        <v>1452</v>
      </c>
      <c r="H424" s="25">
        <v>99148.6</v>
      </c>
      <c r="I424" s="25"/>
      <c r="J424" s="25" t="s">
        <v>1589</v>
      </c>
      <c r="K424" s="25"/>
      <c r="L424" s="25" t="s">
        <v>1452</v>
      </c>
      <c r="M424" s="25"/>
    </row>
    <row r="425" spans="1:13" ht="25.5" x14ac:dyDescent="0.2">
      <c r="A425" s="23" t="s">
        <v>1244</v>
      </c>
      <c r="B425" s="23" t="s">
        <v>359</v>
      </c>
      <c r="C425" s="25">
        <v>26926</v>
      </c>
      <c r="D425" s="25"/>
      <c r="E425" s="25" t="s">
        <v>1589</v>
      </c>
      <c r="F425" s="25"/>
      <c r="G425" s="25" t="s">
        <v>1452</v>
      </c>
      <c r="H425" s="25">
        <v>26926</v>
      </c>
      <c r="I425" s="25"/>
      <c r="J425" s="25" t="s">
        <v>1589</v>
      </c>
      <c r="K425" s="25"/>
      <c r="L425" s="25" t="s">
        <v>1452</v>
      </c>
      <c r="M425" s="25"/>
    </row>
    <row r="426" spans="1:13" ht="25.5" x14ac:dyDescent="0.2">
      <c r="A426" s="23" t="s">
        <v>240</v>
      </c>
      <c r="B426" s="23" t="s">
        <v>660</v>
      </c>
      <c r="C426" s="25">
        <v>26926</v>
      </c>
      <c r="D426" s="25"/>
      <c r="E426" s="25" t="s">
        <v>1589</v>
      </c>
      <c r="F426" s="25"/>
      <c r="G426" s="25" t="s">
        <v>1452</v>
      </c>
      <c r="H426" s="25">
        <v>26926</v>
      </c>
      <c r="I426" s="25"/>
      <c r="J426" s="25" t="s">
        <v>1589</v>
      </c>
      <c r="K426" s="25"/>
      <c r="L426" s="25" t="s">
        <v>1452</v>
      </c>
      <c r="M426" s="25"/>
    </row>
    <row r="427" spans="1:13" ht="38.25" x14ac:dyDescent="0.2">
      <c r="A427" s="23" t="s">
        <v>1260</v>
      </c>
      <c r="B427" s="23" t="s">
        <v>68</v>
      </c>
      <c r="C427" s="25"/>
      <c r="D427" s="25"/>
      <c r="E427" s="25" t="s">
        <v>1452</v>
      </c>
      <c r="F427" s="25">
        <v>290.09300000000002</v>
      </c>
      <c r="G427" s="25" t="s">
        <v>1589</v>
      </c>
      <c r="H427" s="25"/>
      <c r="I427" s="25"/>
      <c r="J427" s="25" t="s">
        <v>1452</v>
      </c>
      <c r="K427" s="25">
        <v>290.09300000000002</v>
      </c>
      <c r="L427" s="25" t="s">
        <v>1589</v>
      </c>
      <c r="M427" s="25"/>
    </row>
    <row r="428" spans="1:13" x14ac:dyDescent="0.2">
      <c r="A428" s="23" t="s">
        <v>296</v>
      </c>
      <c r="B428" s="23" t="s">
        <v>784</v>
      </c>
      <c r="C428" s="25">
        <v>45488.5</v>
      </c>
      <c r="D428" s="25">
        <v>659.74126000000001</v>
      </c>
      <c r="E428" s="25">
        <v>1.4503473625201975</v>
      </c>
      <c r="F428" s="25"/>
      <c r="G428" s="25" t="s">
        <v>1452</v>
      </c>
      <c r="H428" s="25">
        <v>45488.5</v>
      </c>
      <c r="I428" s="25">
        <v>659.74126000000001</v>
      </c>
      <c r="J428" s="25">
        <v>1.4503473625201975</v>
      </c>
      <c r="K428" s="25"/>
      <c r="L428" s="25" t="s">
        <v>1452</v>
      </c>
      <c r="M428" s="25">
        <v>659.74126000000001</v>
      </c>
    </row>
    <row r="429" spans="1:13" ht="25.5" x14ac:dyDescent="0.2">
      <c r="A429" s="23" t="s">
        <v>1080</v>
      </c>
      <c r="B429" s="23" t="s">
        <v>330</v>
      </c>
      <c r="C429" s="25">
        <v>45488.5</v>
      </c>
      <c r="D429" s="25">
        <v>659.74126000000001</v>
      </c>
      <c r="E429" s="25">
        <v>1.4503473625201975</v>
      </c>
      <c r="F429" s="25"/>
      <c r="G429" s="25" t="s">
        <v>1452</v>
      </c>
      <c r="H429" s="25">
        <v>45488.5</v>
      </c>
      <c r="I429" s="25">
        <v>659.74126000000001</v>
      </c>
      <c r="J429" s="25">
        <v>1.4503473625201975</v>
      </c>
      <c r="K429" s="25"/>
      <c r="L429" s="25" t="s">
        <v>1452</v>
      </c>
      <c r="M429" s="25">
        <v>659.74126000000001</v>
      </c>
    </row>
    <row r="430" spans="1:13" ht="25.5" x14ac:dyDescent="0.2">
      <c r="A430" s="23" t="s">
        <v>929</v>
      </c>
      <c r="B430" s="23" t="s">
        <v>1025</v>
      </c>
      <c r="C430" s="25">
        <v>21088.9</v>
      </c>
      <c r="D430" s="25">
        <v>3219.1817799999999</v>
      </c>
      <c r="E430" s="25">
        <v>15.264815993247632</v>
      </c>
      <c r="F430" s="25"/>
      <c r="G430" s="25" t="s">
        <v>1452</v>
      </c>
      <c r="H430" s="25">
        <v>21088.9</v>
      </c>
      <c r="I430" s="25">
        <v>3219.1817799999999</v>
      </c>
      <c r="J430" s="25">
        <v>15.264815993247632</v>
      </c>
      <c r="K430" s="25"/>
      <c r="L430" s="25" t="s">
        <v>1452</v>
      </c>
      <c r="M430" s="25">
        <v>3219.1817799999999</v>
      </c>
    </row>
    <row r="431" spans="1:13" ht="25.5" x14ac:dyDescent="0.2">
      <c r="A431" s="23" t="s">
        <v>449</v>
      </c>
      <c r="B431" s="23" t="s">
        <v>370</v>
      </c>
      <c r="C431" s="25">
        <v>21088.9</v>
      </c>
      <c r="D431" s="25">
        <v>3219.1817799999999</v>
      </c>
      <c r="E431" s="25">
        <v>15.264815993247632</v>
      </c>
      <c r="F431" s="25"/>
      <c r="G431" s="25" t="s">
        <v>1452</v>
      </c>
      <c r="H431" s="25">
        <v>21088.9</v>
      </c>
      <c r="I431" s="25">
        <v>3219.1817799999999</v>
      </c>
      <c r="J431" s="25">
        <v>15.264815993247632</v>
      </c>
      <c r="K431" s="25"/>
      <c r="L431" s="25" t="s">
        <v>1452</v>
      </c>
      <c r="M431" s="25">
        <v>3219.1817799999999</v>
      </c>
    </row>
    <row r="432" spans="1:13" ht="25.5" x14ac:dyDescent="0.2">
      <c r="A432" s="23" t="s">
        <v>121</v>
      </c>
      <c r="B432" s="23" t="s">
        <v>334</v>
      </c>
      <c r="C432" s="25">
        <v>66467.199999999997</v>
      </c>
      <c r="D432" s="25"/>
      <c r="E432" s="25" t="s">
        <v>1589</v>
      </c>
      <c r="F432" s="25"/>
      <c r="G432" s="25" t="s">
        <v>1452</v>
      </c>
      <c r="H432" s="25">
        <v>66467.199999999997</v>
      </c>
      <c r="I432" s="25"/>
      <c r="J432" s="25" t="s">
        <v>1589</v>
      </c>
      <c r="K432" s="25"/>
      <c r="L432" s="25" t="s">
        <v>1452</v>
      </c>
      <c r="M432" s="25"/>
    </row>
    <row r="433" spans="1:13" ht="25.5" x14ac:dyDescent="0.2">
      <c r="A433" s="23" t="s">
        <v>904</v>
      </c>
      <c r="B433" s="23" t="s">
        <v>1071</v>
      </c>
      <c r="C433" s="25">
        <v>66467.199999999997</v>
      </c>
      <c r="D433" s="25"/>
      <c r="E433" s="25" t="s">
        <v>1589</v>
      </c>
      <c r="F433" s="25"/>
      <c r="G433" s="25" t="s">
        <v>1452</v>
      </c>
      <c r="H433" s="25">
        <v>66467.199999999997</v>
      </c>
      <c r="I433" s="25"/>
      <c r="J433" s="25" t="s">
        <v>1589</v>
      </c>
      <c r="K433" s="25"/>
      <c r="L433" s="25" t="s">
        <v>1452</v>
      </c>
      <c r="M433" s="25"/>
    </row>
    <row r="434" spans="1:13" ht="38.25" x14ac:dyDescent="0.2">
      <c r="A434" s="23" t="s">
        <v>365</v>
      </c>
      <c r="B434" s="23" t="s">
        <v>826</v>
      </c>
      <c r="C434" s="25">
        <v>88905.2</v>
      </c>
      <c r="D434" s="25"/>
      <c r="E434" s="25" t="s">
        <v>1589</v>
      </c>
      <c r="F434" s="25"/>
      <c r="G434" s="25" t="s">
        <v>1452</v>
      </c>
      <c r="H434" s="25">
        <v>88905.2</v>
      </c>
      <c r="I434" s="25"/>
      <c r="J434" s="25" t="s">
        <v>1589</v>
      </c>
      <c r="K434" s="25"/>
      <c r="L434" s="25" t="s">
        <v>1452</v>
      </c>
      <c r="M434" s="25"/>
    </row>
    <row r="435" spans="1:13" ht="38.25" x14ac:dyDescent="0.2">
      <c r="A435" s="23" t="s">
        <v>1139</v>
      </c>
      <c r="B435" s="23" t="s">
        <v>675</v>
      </c>
      <c r="C435" s="25">
        <v>88905.2</v>
      </c>
      <c r="D435" s="25"/>
      <c r="E435" s="25" t="s">
        <v>1589</v>
      </c>
      <c r="F435" s="25"/>
      <c r="G435" s="25" t="s">
        <v>1452</v>
      </c>
      <c r="H435" s="25">
        <v>88905.2</v>
      </c>
      <c r="I435" s="25"/>
      <c r="J435" s="25" t="s">
        <v>1589</v>
      </c>
      <c r="K435" s="25"/>
      <c r="L435" s="25" t="s">
        <v>1452</v>
      </c>
      <c r="M435" s="25"/>
    </row>
    <row r="436" spans="1:13" ht="25.5" x14ac:dyDescent="0.2">
      <c r="A436" s="23" t="s">
        <v>644</v>
      </c>
      <c r="B436" s="23" t="s">
        <v>566</v>
      </c>
      <c r="C436" s="25">
        <v>42928.6</v>
      </c>
      <c r="D436" s="25"/>
      <c r="E436" s="25" t="s">
        <v>1589</v>
      </c>
      <c r="F436" s="25"/>
      <c r="G436" s="25" t="s">
        <v>1452</v>
      </c>
      <c r="H436" s="25">
        <v>42928.6</v>
      </c>
      <c r="I436" s="25"/>
      <c r="J436" s="25" t="s">
        <v>1589</v>
      </c>
      <c r="K436" s="25"/>
      <c r="L436" s="25" t="s">
        <v>1452</v>
      </c>
      <c r="M436" s="25"/>
    </row>
    <row r="437" spans="1:13" ht="25.5" x14ac:dyDescent="0.2">
      <c r="A437" s="23" t="s">
        <v>137</v>
      </c>
      <c r="B437" s="23" t="s">
        <v>1137</v>
      </c>
      <c r="C437" s="25">
        <v>42928.6</v>
      </c>
      <c r="D437" s="25"/>
      <c r="E437" s="25" t="s">
        <v>1589</v>
      </c>
      <c r="F437" s="25"/>
      <c r="G437" s="25" t="s">
        <v>1452</v>
      </c>
      <c r="H437" s="25">
        <v>42928.6</v>
      </c>
      <c r="I437" s="25"/>
      <c r="J437" s="25" t="s">
        <v>1589</v>
      </c>
      <c r="K437" s="25"/>
      <c r="L437" s="25" t="s">
        <v>1452</v>
      </c>
      <c r="M437" s="25"/>
    </row>
    <row r="438" spans="1:13" ht="38.25" x14ac:dyDescent="0.2">
      <c r="A438" s="23" t="s">
        <v>1261</v>
      </c>
      <c r="B438" s="23" t="s">
        <v>271</v>
      </c>
      <c r="C438" s="25"/>
      <c r="D438" s="25"/>
      <c r="E438" s="25" t="s">
        <v>1452</v>
      </c>
      <c r="F438" s="25">
        <v>169.41672</v>
      </c>
      <c r="G438" s="25" t="s">
        <v>1589</v>
      </c>
      <c r="H438" s="25"/>
      <c r="I438" s="25"/>
      <c r="J438" s="25" t="s">
        <v>1452</v>
      </c>
      <c r="K438" s="25">
        <v>169.41672</v>
      </c>
      <c r="L438" s="25" t="s">
        <v>1589</v>
      </c>
      <c r="M438" s="25"/>
    </row>
    <row r="439" spans="1:13" ht="51" x14ac:dyDescent="0.2">
      <c r="A439" s="23" t="s">
        <v>248</v>
      </c>
      <c r="B439" s="23" t="s">
        <v>157</v>
      </c>
      <c r="C439" s="25">
        <v>13056.6</v>
      </c>
      <c r="D439" s="25">
        <v>7495.03593</v>
      </c>
      <c r="E439" s="25">
        <v>57.404193511327605</v>
      </c>
      <c r="F439" s="25">
        <v>7735.6205300000001</v>
      </c>
      <c r="G439" s="25">
        <v>96.889912075353564</v>
      </c>
      <c r="H439" s="25">
        <v>13056.6</v>
      </c>
      <c r="I439" s="25">
        <v>7495.03593</v>
      </c>
      <c r="J439" s="25">
        <v>57.404193511327605</v>
      </c>
      <c r="K439" s="25">
        <v>7735.6205300000001</v>
      </c>
      <c r="L439" s="25">
        <v>96.889912075353564</v>
      </c>
      <c r="M439" s="25">
        <v>2239.6191399999998</v>
      </c>
    </row>
    <row r="440" spans="1:13" ht="38.25" x14ac:dyDescent="0.2">
      <c r="A440" s="23" t="s">
        <v>430</v>
      </c>
      <c r="B440" s="23" t="s">
        <v>818</v>
      </c>
      <c r="C440" s="25">
        <v>5499.9</v>
      </c>
      <c r="D440" s="25">
        <v>2363.8555299999998</v>
      </c>
      <c r="E440" s="25">
        <v>42.979972908598334</v>
      </c>
      <c r="F440" s="25">
        <v>4813.2719200000001</v>
      </c>
      <c r="G440" s="25">
        <v>49.111198562827084</v>
      </c>
      <c r="H440" s="25">
        <v>5499.9</v>
      </c>
      <c r="I440" s="25">
        <v>2363.8555299999998</v>
      </c>
      <c r="J440" s="25">
        <v>42.979972908598334</v>
      </c>
      <c r="K440" s="25">
        <v>4813.2719200000001</v>
      </c>
      <c r="L440" s="25">
        <v>49.111198562827084</v>
      </c>
      <c r="M440" s="25">
        <v>394.05574999999976</v>
      </c>
    </row>
    <row r="441" spans="1:13" ht="38.25" x14ac:dyDescent="0.2">
      <c r="A441" s="23" t="s">
        <v>112</v>
      </c>
      <c r="B441" s="23" t="s">
        <v>853</v>
      </c>
      <c r="C441" s="25">
        <v>5650.4</v>
      </c>
      <c r="D441" s="25">
        <v>1897.0136600000001</v>
      </c>
      <c r="E441" s="25">
        <v>33.573086153192698</v>
      </c>
      <c r="F441" s="25">
        <v>5254.9</v>
      </c>
      <c r="G441" s="25">
        <v>36.099900283544883</v>
      </c>
      <c r="H441" s="25">
        <v>5650.4</v>
      </c>
      <c r="I441" s="25">
        <v>1897.0136600000001</v>
      </c>
      <c r="J441" s="25">
        <v>33.573086153192698</v>
      </c>
      <c r="K441" s="25">
        <v>5254.9</v>
      </c>
      <c r="L441" s="25">
        <v>36.099900283544883</v>
      </c>
      <c r="M441" s="25"/>
    </row>
    <row r="442" spans="1:13" ht="38.25" x14ac:dyDescent="0.2">
      <c r="A442" s="23" t="s">
        <v>367</v>
      </c>
      <c r="B442" s="23" t="s">
        <v>978</v>
      </c>
      <c r="C442" s="25">
        <v>5650.4</v>
      </c>
      <c r="D442" s="25">
        <v>1897.0136600000001</v>
      </c>
      <c r="E442" s="25">
        <v>33.573086153192698</v>
      </c>
      <c r="F442" s="25">
        <v>5254.9</v>
      </c>
      <c r="G442" s="25">
        <v>36.099900283544883</v>
      </c>
      <c r="H442" s="25">
        <v>5650.4</v>
      </c>
      <c r="I442" s="25">
        <v>1897.0136600000001</v>
      </c>
      <c r="J442" s="25">
        <v>33.573086153192698</v>
      </c>
      <c r="K442" s="25">
        <v>5254.9</v>
      </c>
      <c r="L442" s="25">
        <v>36.099900283544883</v>
      </c>
      <c r="M442" s="25"/>
    </row>
    <row r="443" spans="1:13" ht="25.5" x14ac:dyDescent="0.2">
      <c r="A443" s="23" t="s">
        <v>193</v>
      </c>
      <c r="B443" s="23" t="s">
        <v>808</v>
      </c>
      <c r="C443" s="25">
        <v>7407.5</v>
      </c>
      <c r="D443" s="25">
        <v>1220.23864</v>
      </c>
      <c r="E443" s="25">
        <v>16.473015727303409</v>
      </c>
      <c r="F443" s="25"/>
      <c r="G443" s="25" t="s">
        <v>1452</v>
      </c>
      <c r="H443" s="25">
        <v>7407.5</v>
      </c>
      <c r="I443" s="25">
        <v>1220.23864</v>
      </c>
      <c r="J443" s="25">
        <v>16.473015727303409</v>
      </c>
      <c r="K443" s="25"/>
      <c r="L443" s="25" t="s">
        <v>1452</v>
      </c>
      <c r="M443" s="25">
        <v>997.25205000000005</v>
      </c>
    </row>
    <row r="444" spans="1:13" ht="38.25" x14ac:dyDescent="0.2">
      <c r="A444" s="23" t="s">
        <v>1001</v>
      </c>
      <c r="B444" s="23" t="s">
        <v>211</v>
      </c>
      <c r="C444" s="25">
        <v>7407.5</v>
      </c>
      <c r="D444" s="25">
        <v>1220.23864</v>
      </c>
      <c r="E444" s="25">
        <v>16.473015727303409</v>
      </c>
      <c r="F444" s="25"/>
      <c r="G444" s="25" t="s">
        <v>1452</v>
      </c>
      <c r="H444" s="25">
        <v>7407.5</v>
      </c>
      <c r="I444" s="25">
        <v>1220.23864</v>
      </c>
      <c r="J444" s="25">
        <v>16.473015727303409</v>
      </c>
      <c r="K444" s="25"/>
      <c r="L444" s="25" t="s">
        <v>1452</v>
      </c>
      <c r="M444" s="25">
        <v>997.25205000000005</v>
      </c>
    </row>
    <row r="445" spans="1:13" x14ac:dyDescent="0.2">
      <c r="A445" s="23" t="s">
        <v>171</v>
      </c>
      <c r="B445" s="23" t="s">
        <v>487</v>
      </c>
      <c r="C445" s="25">
        <v>42511.6</v>
      </c>
      <c r="D445" s="25">
        <v>3787.9345699999999</v>
      </c>
      <c r="E445" s="25">
        <v>8.9103552206927041</v>
      </c>
      <c r="F445" s="25">
        <v>13155.79262</v>
      </c>
      <c r="G445" s="25">
        <v>28.792902711474937</v>
      </c>
      <c r="H445" s="25">
        <v>42511.6</v>
      </c>
      <c r="I445" s="25">
        <v>3787.9345699999999</v>
      </c>
      <c r="J445" s="25">
        <v>8.9103552206927041</v>
      </c>
      <c r="K445" s="25">
        <v>13155.79262</v>
      </c>
      <c r="L445" s="25">
        <v>28.792902711474937</v>
      </c>
      <c r="M445" s="25">
        <v>3787.9345699999999</v>
      </c>
    </row>
    <row r="446" spans="1:13" ht="25.5" x14ac:dyDescent="0.2">
      <c r="A446" s="23" t="s">
        <v>442</v>
      </c>
      <c r="B446" s="23" t="s">
        <v>548</v>
      </c>
      <c r="C446" s="25">
        <v>42511.6</v>
      </c>
      <c r="D446" s="25">
        <v>3787.9345699999999</v>
      </c>
      <c r="E446" s="25">
        <v>8.9103552206927041</v>
      </c>
      <c r="F446" s="25">
        <v>13155.79262</v>
      </c>
      <c r="G446" s="25">
        <v>28.792902711474937</v>
      </c>
      <c r="H446" s="25">
        <v>42511.6</v>
      </c>
      <c r="I446" s="25">
        <v>3787.9345699999999</v>
      </c>
      <c r="J446" s="25">
        <v>8.9103552206927041</v>
      </c>
      <c r="K446" s="25">
        <v>13155.79262</v>
      </c>
      <c r="L446" s="25">
        <v>28.792902711474937</v>
      </c>
      <c r="M446" s="25">
        <v>3787.9345699999999</v>
      </c>
    </row>
    <row r="447" spans="1:13" x14ac:dyDescent="0.2">
      <c r="A447" s="23" t="s">
        <v>492</v>
      </c>
      <c r="B447" s="23" t="s">
        <v>717</v>
      </c>
      <c r="C447" s="25">
        <v>838.6</v>
      </c>
      <c r="D447" s="25"/>
      <c r="E447" s="25" t="s">
        <v>1589</v>
      </c>
      <c r="F447" s="25"/>
      <c r="G447" s="25" t="s">
        <v>1452</v>
      </c>
      <c r="H447" s="25">
        <v>838.6</v>
      </c>
      <c r="I447" s="25"/>
      <c r="J447" s="25" t="s">
        <v>1589</v>
      </c>
      <c r="K447" s="25"/>
      <c r="L447" s="25" t="s">
        <v>1452</v>
      </c>
      <c r="M447" s="25"/>
    </row>
    <row r="448" spans="1:13" ht="25.5" x14ac:dyDescent="0.2">
      <c r="A448" s="23" t="s">
        <v>1231</v>
      </c>
      <c r="B448" s="23" t="s">
        <v>250</v>
      </c>
      <c r="C448" s="25">
        <v>838.6</v>
      </c>
      <c r="D448" s="25"/>
      <c r="E448" s="25" t="s">
        <v>1589</v>
      </c>
      <c r="F448" s="25"/>
      <c r="G448" s="25" t="s">
        <v>1452</v>
      </c>
      <c r="H448" s="25">
        <v>838.6</v>
      </c>
      <c r="I448" s="25"/>
      <c r="J448" s="25" t="s">
        <v>1589</v>
      </c>
      <c r="K448" s="25"/>
      <c r="L448" s="25" t="s">
        <v>1452</v>
      </c>
      <c r="M448" s="25"/>
    </row>
    <row r="449" spans="1:13" ht="25.5" x14ac:dyDescent="0.2">
      <c r="A449" s="23" t="s">
        <v>1069</v>
      </c>
      <c r="B449" s="23" t="s">
        <v>1207</v>
      </c>
      <c r="C449" s="25">
        <v>21550</v>
      </c>
      <c r="D449" s="25">
        <v>4848.4031299999997</v>
      </c>
      <c r="E449" s="25">
        <v>22.498390394431553</v>
      </c>
      <c r="F449" s="25"/>
      <c r="G449" s="25" t="s">
        <v>1452</v>
      </c>
      <c r="H449" s="25">
        <v>21550</v>
      </c>
      <c r="I449" s="25">
        <v>4848.4031299999997</v>
      </c>
      <c r="J449" s="25">
        <v>22.498390394431553</v>
      </c>
      <c r="K449" s="25"/>
      <c r="L449" s="25" t="s">
        <v>1452</v>
      </c>
      <c r="M449" s="25">
        <v>2746.4810999999995</v>
      </c>
    </row>
    <row r="450" spans="1:13" ht="25.5" x14ac:dyDescent="0.2">
      <c r="A450" s="23" t="s">
        <v>56</v>
      </c>
      <c r="B450" s="23" t="s">
        <v>515</v>
      </c>
      <c r="C450" s="25">
        <v>21550</v>
      </c>
      <c r="D450" s="25">
        <v>4848.4031299999997</v>
      </c>
      <c r="E450" s="25">
        <v>22.498390394431553</v>
      </c>
      <c r="F450" s="25"/>
      <c r="G450" s="25" t="s">
        <v>1452</v>
      </c>
      <c r="H450" s="25">
        <v>21550</v>
      </c>
      <c r="I450" s="25">
        <v>4848.4031299999997</v>
      </c>
      <c r="J450" s="25">
        <v>22.498390394431553</v>
      </c>
      <c r="K450" s="25"/>
      <c r="L450" s="25" t="s">
        <v>1452</v>
      </c>
      <c r="M450" s="25">
        <v>2746.4810999999995</v>
      </c>
    </row>
    <row r="451" spans="1:13" ht="25.5" x14ac:dyDescent="0.2">
      <c r="A451" s="23" t="s">
        <v>1262</v>
      </c>
      <c r="B451" s="23" t="s">
        <v>778</v>
      </c>
      <c r="C451" s="25"/>
      <c r="D451" s="25"/>
      <c r="E451" s="25" t="s">
        <v>1452</v>
      </c>
      <c r="F451" s="25">
        <v>723.01085</v>
      </c>
      <c r="G451" s="25" t="s">
        <v>1589</v>
      </c>
      <c r="H451" s="25"/>
      <c r="I451" s="25"/>
      <c r="J451" s="25" t="s">
        <v>1452</v>
      </c>
      <c r="K451" s="25">
        <v>723.01085</v>
      </c>
      <c r="L451" s="25" t="s">
        <v>1589</v>
      </c>
      <c r="M451" s="25"/>
    </row>
    <row r="452" spans="1:13" ht="25.5" x14ac:dyDescent="0.2">
      <c r="A452" s="23" t="s">
        <v>1263</v>
      </c>
      <c r="B452" s="23" t="s">
        <v>625</v>
      </c>
      <c r="C452" s="25"/>
      <c r="D452" s="25"/>
      <c r="E452" s="25" t="s">
        <v>1452</v>
      </c>
      <c r="F452" s="25">
        <v>723.01085</v>
      </c>
      <c r="G452" s="25" t="s">
        <v>1589</v>
      </c>
      <c r="H452" s="25"/>
      <c r="I452" s="25"/>
      <c r="J452" s="25" t="s">
        <v>1452</v>
      </c>
      <c r="K452" s="25">
        <v>723.01085</v>
      </c>
      <c r="L452" s="25" t="s">
        <v>1589</v>
      </c>
      <c r="M452" s="25"/>
    </row>
    <row r="453" spans="1:13" ht="25.5" x14ac:dyDescent="0.2">
      <c r="A453" s="23" t="s">
        <v>399</v>
      </c>
      <c r="B453" s="23" t="s">
        <v>45</v>
      </c>
      <c r="C453" s="25">
        <v>14400</v>
      </c>
      <c r="D453" s="25">
        <v>10291.408810000001</v>
      </c>
      <c r="E453" s="25">
        <v>71.468116736111114</v>
      </c>
      <c r="F453" s="25">
        <v>1880.3</v>
      </c>
      <c r="G453" s="25" t="s">
        <v>1590</v>
      </c>
      <c r="H453" s="25">
        <v>14400</v>
      </c>
      <c r="I453" s="25">
        <v>10291.408810000001</v>
      </c>
      <c r="J453" s="25">
        <v>71.468116736111114</v>
      </c>
      <c r="K453" s="25">
        <v>1880.3</v>
      </c>
      <c r="L453" s="25" t="s">
        <v>1590</v>
      </c>
      <c r="M453" s="25"/>
    </row>
    <row r="454" spans="1:13" ht="25.5" x14ac:dyDescent="0.2">
      <c r="A454" s="23" t="s">
        <v>674</v>
      </c>
      <c r="B454" s="23" t="s">
        <v>800</v>
      </c>
      <c r="C454" s="25">
        <v>14400</v>
      </c>
      <c r="D454" s="25">
        <v>10291.408810000001</v>
      </c>
      <c r="E454" s="25">
        <v>71.468116736111114</v>
      </c>
      <c r="F454" s="25">
        <v>1880.3</v>
      </c>
      <c r="G454" s="25" t="s">
        <v>1590</v>
      </c>
      <c r="H454" s="25">
        <v>14400</v>
      </c>
      <c r="I454" s="25">
        <v>10291.408810000001</v>
      </c>
      <c r="J454" s="25">
        <v>71.468116736111114</v>
      </c>
      <c r="K454" s="25">
        <v>1880.3</v>
      </c>
      <c r="L454" s="25" t="s">
        <v>1590</v>
      </c>
      <c r="M454" s="25"/>
    </row>
    <row r="455" spans="1:13" x14ac:dyDescent="0.2">
      <c r="A455" s="23" t="s">
        <v>1102</v>
      </c>
      <c r="B455" s="23" t="s">
        <v>1210</v>
      </c>
      <c r="C455" s="25">
        <v>68096.5</v>
      </c>
      <c r="D455" s="25">
        <v>17877.015800000001</v>
      </c>
      <c r="E455" s="25">
        <v>26.252473768842748</v>
      </c>
      <c r="F455" s="25">
        <v>4582</v>
      </c>
      <c r="G455" s="25" t="s">
        <v>1590</v>
      </c>
      <c r="H455" s="25">
        <v>68096.5</v>
      </c>
      <c r="I455" s="25">
        <v>17877.015800000001</v>
      </c>
      <c r="J455" s="25">
        <v>26.252473768842748</v>
      </c>
      <c r="K455" s="25">
        <v>4582</v>
      </c>
      <c r="L455" s="25" t="s">
        <v>1590</v>
      </c>
      <c r="M455" s="25">
        <v>9075.0850800000007</v>
      </c>
    </row>
    <row r="456" spans="1:13" x14ac:dyDescent="0.2">
      <c r="A456" s="23" t="s">
        <v>641</v>
      </c>
      <c r="B456" s="23" t="s">
        <v>1050</v>
      </c>
      <c r="C456" s="25">
        <v>68096.5</v>
      </c>
      <c r="D456" s="25">
        <v>17877.015800000001</v>
      </c>
      <c r="E456" s="25">
        <v>26.252473768842748</v>
      </c>
      <c r="F456" s="25">
        <v>4582</v>
      </c>
      <c r="G456" s="25" t="s">
        <v>1590</v>
      </c>
      <c r="H456" s="25">
        <v>68096.5</v>
      </c>
      <c r="I456" s="25">
        <v>17877.015800000001</v>
      </c>
      <c r="J456" s="25">
        <v>26.252473768842748</v>
      </c>
      <c r="K456" s="25">
        <v>4582</v>
      </c>
      <c r="L456" s="25" t="s">
        <v>1590</v>
      </c>
      <c r="M456" s="25">
        <v>9075.0850800000007</v>
      </c>
    </row>
    <row r="457" spans="1:13" ht="25.5" x14ac:dyDescent="0.2">
      <c r="A457" s="23" t="s">
        <v>774</v>
      </c>
      <c r="B457" s="23" t="s">
        <v>60</v>
      </c>
      <c r="C457" s="25">
        <v>321628.40000000002</v>
      </c>
      <c r="D457" s="25">
        <v>26331.83625</v>
      </c>
      <c r="E457" s="25">
        <v>8.1870370433705464</v>
      </c>
      <c r="F457" s="25">
        <v>24078.712459999999</v>
      </c>
      <c r="G457" s="25">
        <v>109.3573266998513</v>
      </c>
      <c r="H457" s="25">
        <v>321628.40000000002</v>
      </c>
      <c r="I457" s="25">
        <v>26331.83625</v>
      </c>
      <c r="J457" s="25">
        <v>8.1870370433705464</v>
      </c>
      <c r="K457" s="25">
        <v>24078.712459999999</v>
      </c>
      <c r="L457" s="25">
        <v>109.3573266998513</v>
      </c>
      <c r="M457" s="25">
        <v>3235.795570000002</v>
      </c>
    </row>
    <row r="458" spans="1:13" ht="38.25" x14ac:dyDescent="0.2">
      <c r="A458" s="23" t="s">
        <v>255</v>
      </c>
      <c r="B458" s="23" t="s">
        <v>1065</v>
      </c>
      <c r="C458" s="25">
        <v>321628.40000000002</v>
      </c>
      <c r="D458" s="25">
        <v>26331.83625</v>
      </c>
      <c r="E458" s="25">
        <v>8.1870370433705464</v>
      </c>
      <c r="F458" s="25">
        <v>24078.712459999999</v>
      </c>
      <c r="G458" s="25">
        <v>109.3573266998513</v>
      </c>
      <c r="H458" s="25">
        <v>321628.40000000002</v>
      </c>
      <c r="I458" s="25">
        <v>26331.83625</v>
      </c>
      <c r="J458" s="25">
        <v>8.1870370433705464</v>
      </c>
      <c r="K458" s="25">
        <v>24078.712459999999</v>
      </c>
      <c r="L458" s="25">
        <v>109.3573266998513</v>
      </c>
      <c r="M458" s="25">
        <v>3235.795570000002</v>
      </c>
    </row>
    <row r="459" spans="1:13" ht="38.25" x14ac:dyDescent="0.2">
      <c r="A459" s="23" t="s">
        <v>21</v>
      </c>
      <c r="B459" s="23" t="s">
        <v>1238</v>
      </c>
      <c r="C459" s="25">
        <v>166787.20000000001</v>
      </c>
      <c r="D459" s="25">
        <v>149326.38892</v>
      </c>
      <c r="E459" s="25">
        <v>89.531084471710059</v>
      </c>
      <c r="F459" s="25"/>
      <c r="G459" s="25" t="s">
        <v>1452</v>
      </c>
      <c r="H459" s="25">
        <v>166787.20000000001</v>
      </c>
      <c r="I459" s="25">
        <v>149326.38892</v>
      </c>
      <c r="J459" s="25">
        <v>89.531084471710059</v>
      </c>
      <c r="K459" s="25"/>
      <c r="L459" s="25" t="s">
        <v>1452</v>
      </c>
      <c r="M459" s="25"/>
    </row>
    <row r="460" spans="1:13" ht="38.25" x14ac:dyDescent="0.2">
      <c r="A460" s="23" t="s">
        <v>287</v>
      </c>
      <c r="B460" s="23" t="s">
        <v>545</v>
      </c>
      <c r="C460" s="25">
        <v>166787.20000000001</v>
      </c>
      <c r="D460" s="25">
        <v>149326.38892</v>
      </c>
      <c r="E460" s="25">
        <v>89.531084471710059</v>
      </c>
      <c r="F460" s="25"/>
      <c r="G460" s="25" t="s">
        <v>1452</v>
      </c>
      <c r="H460" s="25">
        <v>166787.20000000001</v>
      </c>
      <c r="I460" s="25">
        <v>149326.38892</v>
      </c>
      <c r="J460" s="25">
        <v>89.531084471710059</v>
      </c>
      <c r="K460" s="25"/>
      <c r="L460" s="25" t="s">
        <v>1452</v>
      </c>
      <c r="M460" s="25"/>
    </row>
    <row r="461" spans="1:13" ht="51" x14ac:dyDescent="0.2">
      <c r="A461" s="23" t="s">
        <v>1118</v>
      </c>
      <c r="B461" s="23" t="s">
        <v>510</v>
      </c>
      <c r="C461" s="25">
        <v>2906.9</v>
      </c>
      <c r="D461" s="25"/>
      <c r="E461" s="25" t="s">
        <v>1589</v>
      </c>
      <c r="F461" s="25"/>
      <c r="G461" s="25" t="s">
        <v>1452</v>
      </c>
      <c r="H461" s="25">
        <v>2906.9</v>
      </c>
      <c r="I461" s="25"/>
      <c r="J461" s="25" t="s">
        <v>1589</v>
      </c>
      <c r="K461" s="25"/>
      <c r="L461" s="25" t="s">
        <v>1452</v>
      </c>
      <c r="M461" s="25"/>
    </row>
    <row r="462" spans="1:13" ht="63.75" x14ac:dyDescent="0.2">
      <c r="A462" s="23" t="s">
        <v>436</v>
      </c>
      <c r="B462" s="23" t="s">
        <v>519</v>
      </c>
      <c r="C462" s="25">
        <v>6890.7</v>
      </c>
      <c r="D462" s="25">
        <v>4285.0865000000003</v>
      </c>
      <c r="E462" s="25">
        <v>62.18651951180577</v>
      </c>
      <c r="F462" s="25"/>
      <c r="G462" s="25" t="s">
        <v>1452</v>
      </c>
      <c r="H462" s="25">
        <v>6890.7</v>
      </c>
      <c r="I462" s="25">
        <v>4285.0865000000003</v>
      </c>
      <c r="J462" s="25">
        <v>62.18651951180577</v>
      </c>
      <c r="K462" s="25"/>
      <c r="L462" s="25" t="s">
        <v>1452</v>
      </c>
      <c r="M462" s="25">
        <v>2085.0869200000002</v>
      </c>
    </row>
    <row r="463" spans="1:13" ht="25.5" x14ac:dyDescent="0.2">
      <c r="A463" s="23" t="s">
        <v>713</v>
      </c>
      <c r="B463" s="23" t="s">
        <v>410</v>
      </c>
      <c r="C463" s="25">
        <v>48672</v>
      </c>
      <c r="D463" s="25">
        <v>47671.999980000001</v>
      </c>
      <c r="E463" s="25">
        <v>97.945430596646943</v>
      </c>
      <c r="F463" s="25">
        <v>57721.7</v>
      </c>
      <c r="G463" s="25">
        <v>82.589390090728457</v>
      </c>
      <c r="H463" s="25">
        <v>48672</v>
      </c>
      <c r="I463" s="25">
        <v>47671.999980000001</v>
      </c>
      <c r="J463" s="25">
        <v>97.945430596646943</v>
      </c>
      <c r="K463" s="25">
        <v>57721.7</v>
      </c>
      <c r="L463" s="25">
        <v>82.589390090728457</v>
      </c>
      <c r="M463" s="25"/>
    </row>
    <row r="464" spans="1:13" ht="25.5" x14ac:dyDescent="0.2">
      <c r="A464" s="23" t="s">
        <v>47</v>
      </c>
      <c r="B464" s="23" t="s">
        <v>1128</v>
      </c>
      <c r="C464" s="25">
        <v>81220.2</v>
      </c>
      <c r="D464" s="25">
        <v>81220.2</v>
      </c>
      <c r="E464" s="25">
        <v>100</v>
      </c>
      <c r="F464" s="25">
        <v>87740.5</v>
      </c>
      <c r="G464" s="25">
        <v>92.568654156290421</v>
      </c>
      <c r="H464" s="25">
        <v>81220.2</v>
      </c>
      <c r="I464" s="25">
        <v>81220.2</v>
      </c>
      <c r="J464" s="25">
        <v>100</v>
      </c>
      <c r="K464" s="25">
        <v>87740.5</v>
      </c>
      <c r="L464" s="25">
        <v>92.568654156290421</v>
      </c>
      <c r="M464" s="25"/>
    </row>
    <row r="465" spans="1:13" ht="25.5" x14ac:dyDescent="0.2">
      <c r="A465" s="23" t="s">
        <v>145</v>
      </c>
      <c r="B465" s="23" t="s">
        <v>669</v>
      </c>
      <c r="C465" s="25">
        <v>106107.5</v>
      </c>
      <c r="D465" s="25">
        <v>87472.312260000006</v>
      </c>
      <c r="E465" s="25">
        <v>82.437445288975809</v>
      </c>
      <c r="F465" s="25">
        <v>81400.307610000003</v>
      </c>
      <c r="G465" s="25">
        <v>107.4594369828328</v>
      </c>
      <c r="H465" s="25">
        <v>106107.5</v>
      </c>
      <c r="I465" s="25">
        <v>87472.312260000006</v>
      </c>
      <c r="J465" s="25">
        <v>82.437445288975809</v>
      </c>
      <c r="K465" s="25">
        <v>81400.307610000003</v>
      </c>
      <c r="L465" s="25">
        <v>107.4594369828328</v>
      </c>
      <c r="M465" s="25">
        <v>36058.992750000005</v>
      </c>
    </row>
    <row r="466" spans="1:13" ht="25.5" x14ac:dyDescent="0.2">
      <c r="A466" s="23" t="s">
        <v>1264</v>
      </c>
      <c r="B466" s="23" t="s">
        <v>300</v>
      </c>
      <c r="C466" s="25"/>
      <c r="D466" s="25"/>
      <c r="E466" s="25" t="s">
        <v>1452</v>
      </c>
      <c r="F466" s="25">
        <v>14000</v>
      </c>
      <c r="G466" s="25" t="s">
        <v>1589</v>
      </c>
      <c r="H466" s="25"/>
      <c r="I466" s="25"/>
      <c r="J466" s="25" t="s">
        <v>1452</v>
      </c>
      <c r="K466" s="25">
        <v>14000</v>
      </c>
      <c r="L466" s="25" t="s">
        <v>1589</v>
      </c>
      <c r="M466" s="25"/>
    </row>
    <row r="467" spans="1:13" x14ac:dyDescent="0.2">
      <c r="A467" s="23" t="s">
        <v>792</v>
      </c>
      <c r="B467" s="23" t="s">
        <v>1249</v>
      </c>
      <c r="C467" s="25">
        <v>351305.8</v>
      </c>
      <c r="D467" s="25"/>
      <c r="E467" s="25" t="s">
        <v>1589</v>
      </c>
      <c r="F467" s="25"/>
      <c r="G467" s="25" t="s">
        <v>1452</v>
      </c>
      <c r="H467" s="25">
        <v>351305.8</v>
      </c>
      <c r="I467" s="25"/>
      <c r="J467" s="25" t="s">
        <v>1589</v>
      </c>
      <c r="K467" s="25"/>
      <c r="L467" s="25" t="s">
        <v>1452</v>
      </c>
      <c r="M467" s="25"/>
    </row>
    <row r="468" spans="1:13" ht="25.5" x14ac:dyDescent="0.2">
      <c r="A468" s="23" t="s">
        <v>275</v>
      </c>
      <c r="B468" s="23" t="s">
        <v>306</v>
      </c>
      <c r="C468" s="25">
        <v>351305.8</v>
      </c>
      <c r="D468" s="25"/>
      <c r="E468" s="25" t="s">
        <v>1589</v>
      </c>
      <c r="F468" s="25"/>
      <c r="G468" s="25" t="s">
        <v>1452</v>
      </c>
      <c r="H468" s="25">
        <v>351305.8</v>
      </c>
      <c r="I468" s="25"/>
      <c r="J468" s="25" t="s">
        <v>1589</v>
      </c>
      <c r="K468" s="25"/>
      <c r="L468" s="25" t="s">
        <v>1452</v>
      </c>
      <c r="M468" s="25"/>
    </row>
    <row r="469" spans="1:13" x14ac:dyDescent="0.2">
      <c r="A469" s="23" t="s">
        <v>385</v>
      </c>
      <c r="B469" s="23" t="s">
        <v>151</v>
      </c>
      <c r="C469" s="25">
        <v>22059.8</v>
      </c>
      <c r="D469" s="25">
        <v>21294.472900000001</v>
      </c>
      <c r="E469" s="25">
        <v>96.530670722309367</v>
      </c>
      <c r="F469" s="25">
        <v>14374.68938</v>
      </c>
      <c r="G469" s="25">
        <v>148.13866468396691</v>
      </c>
      <c r="H469" s="25">
        <v>22059.8</v>
      </c>
      <c r="I469" s="25">
        <v>21294.472900000001</v>
      </c>
      <c r="J469" s="25">
        <v>96.530670722309367</v>
      </c>
      <c r="K469" s="25">
        <v>14374.68938</v>
      </c>
      <c r="L469" s="25">
        <v>148.13866468396691</v>
      </c>
      <c r="M469" s="25"/>
    </row>
    <row r="470" spans="1:13" ht="25.5" x14ac:dyDescent="0.2">
      <c r="A470" s="23" t="s">
        <v>1151</v>
      </c>
      <c r="B470" s="23" t="s">
        <v>362</v>
      </c>
      <c r="C470" s="25">
        <v>22059.8</v>
      </c>
      <c r="D470" s="25">
        <v>21294.472900000001</v>
      </c>
      <c r="E470" s="25">
        <v>96.530670722309367</v>
      </c>
      <c r="F470" s="25">
        <v>14374.68938</v>
      </c>
      <c r="G470" s="25">
        <v>148.13866468396691</v>
      </c>
      <c r="H470" s="25">
        <v>22059.8</v>
      </c>
      <c r="I470" s="25">
        <v>21294.472900000001</v>
      </c>
      <c r="J470" s="25">
        <v>96.530670722309367</v>
      </c>
      <c r="K470" s="25">
        <v>14374.68938</v>
      </c>
      <c r="L470" s="25">
        <v>148.13866468396691</v>
      </c>
      <c r="M470" s="25"/>
    </row>
    <row r="471" spans="1:13" ht="25.5" x14ac:dyDescent="0.2">
      <c r="A471" s="23" t="s">
        <v>534</v>
      </c>
      <c r="B471" s="23" t="s">
        <v>83</v>
      </c>
      <c r="C471" s="25">
        <v>17217.099999999999</v>
      </c>
      <c r="D471" s="25"/>
      <c r="E471" s="25" t="s">
        <v>1589</v>
      </c>
      <c r="F471" s="25"/>
      <c r="G471" s="25" t="s">
        <v>1452</v>
      </c>
      <c r="H471" s="25">
        <v>17217.099999999999</v>
      </c>
      <c r="I471" s="25"/>
      <c r="J471" s="25" t="s">
        <v>1589</v>
      </c>
      <c r="K471" s="25"/>
      <c r="L471" s="25" t="s">
        <v>1452</v>
      </c>
      <c r="M471" s="25"/>
    </row>
    <row r="472" spans="1:13" ht="38.25" x14ac:dyDescent="0.2">
      <c r="A472" s="23" t="s">
        <v>655</v>
      </c>
      <c r="B472" s="23" t="s">
        <v>460</v>
      </c>
      <c r="C472" s="25">
        <v>120000</v>
      </c>
      <c r="D472" s="25"/>
      <c r="E472" s="25" t="s">
        <v>1589</v>
      </c>
      <c r="F472" s="25"/>
      <c r="G472" s="25" t="s">
        <v>1452</v>
      </c>
      <c r="H472" s="25">
        <v>120000</v>
      </c>
      <c r="I472" s="25"/>
      <c r="J472" s="25" t="s">
        <v>1589</v>
      </c>
      <c r="K472" s="25"/>
      <c r="L472" s="25" t="s">
        <v>1452</v>
      </c>
      <c r="M472" s="25"/>
    </row>
    <row r="473" spans="1:13" ht="51" x14ac:dyDescent="0.2">
      <c r="A473" s="23" t="s">
        <v>144</v>
      </c>
      <c r="B473" s="23" t="s">
        <v>779</v>
      </c>
      <c r="C473" s="25">
        <v>120000</v>
      </c>
      <c r="D473" s="25"/>
      <c r="E473" s="25" t="s">
        <v>1589</v>
      </c>
      <c r="F473" s="25"/>
      <c r="G473" s="25" t="s">
        <v>1452</v>
      </c>
      <c r="H473" s="25">
        <v>120000</v>
      </c>
      <c r="I473" s="25"/>
      <c r="J473" s="25" t="s">
        <v>1589</v>
      </c>
      <c r="K473" s="25"/>
      <c r="L473" s="25" t="s">
        <v>1452</v>
      </c>
      <c r="M473" s="25"/>
    </row>
    <row r="474" spans="1:13" ht="38.25" x14ac:dyDescent="0.2">
      <c r="A474" s="23" t="s">
        <v>282</v>
      </c>
      <c r="B474" s="23" t="s">
        <v>1061</v>
      </c>
      <c r="C474" s="25">
        <v>37023.5</v>
      </c>
      <c r="D474" s="25"/>
      <c r="E474" s="25" t="s">
        <v>1589</v>
      </c>
      <c r="F474" s="25"/>
      <c r="G474" s="25" t="s">
        <v>1452</v>
      </c>
      <c r="H474" s="25">
        <v>37023.5</v>
      </c>
      <c r="I474" s="25"/>
      <c r="J474" s="25" t="s">
        <v>1589</v>
      </c>
      <c r="K474" s="25"/>
      <c r="L474" s="25" t="s">
        <v>1452</v>
      </c>
      <c r="M474" s="25"/>
    </row>
    <row r="475" spans="1:13" ht="38.25" x14ac:dyDescent="0.2">
      <c r="A475" s="23" t="s">
        <v>1070</v>
      </c>
      <c r="B475" s="23" t="s">
        <v>551</v>
      </c>
      <c r="C475" s="25">
        <v>37023.5</v>
      </c>
      <c r="D475" s="25"/>
      <c r="E475" s="25" t="s">
        <v>1589</v>
      </c>
      <c r="F475" s="25"/>
      <c r="G475" s="25" t="s">
        <v>1452</v>
      </c>
      <c r="H475" s="25">
        <v>37023.5</v>
      </c>
      <c r="I475" s="25"/>
      <c r="J475" s="25" t="s">
        <v>1589</v>
      </c>
      <c r="K475" s="25"/>
      <c r="L475" s="25" t="s">
        <v>1452</v>
      </c>
      <c r="M475" s="25"/>
    </row>
    <row r="476" spans="1:13" x14ac:dyDescent="0.2">
      <c r="A476" s="23" t="s">
        <v>279</v>
      </c>
      <c r="B476" s="23" t="s">
        <v>701</v>
      </c>
      <c r="C476" s="25">
        <v>2800933.3</v>
      </c>
      <c r="D476" s="25">
        <v>1207293.8258700001</v>
      </c>
      <c r="E476" s="25">
        <v>43.103269394883483</v>
      </c>
      <c r="F476" s="25">
        <v>1021008.9296</v>
      </c>
      <c r="G476" s="25">
        <v>118.24517796754049</v>
      </c>
      <c r="H476" s="25">
        <v>2800933.3</v>
      </c>
      <c r="I476" s="25">
        <v>1207293.8258700001</v>
      </c>
      <c r="J476" s="25">
        <v>43.103269394883483</v>
      </c>
      <c r="K476" s="25">
        <v>1021008.9296</v>
      </c>
      <c r="L476" s="25">
        <v>118.24517796754049</v>
      </c>
      <c r="M476" s="25">
        <v>197167.5446100001</v>
      </c>
    </row>
    <row r="477" spans="1:13" x14ac:dyDescent="0.2">
      <c r="A477" s="23" t="s">
        <v>556</v>
      </c>
      <c r="B477" s="23" t="s">
        <v>1200</v>
      </c>
      <c r="C477" s="25">
        <v>6860</v>
      </c>
      <c r="D477" s="25">
        <v>2826.7281200000002</v>
      </c>
      <c r="E477" s="25">
        <v>41.20594927113703</v>
      </c>
      <c r="F477" s="25"/>
      <c r="G477" s="25" t="s">
        <v>1452</v>
      </c>
      <c r="H477" s="25">
        <v>6860</v>
      </c>
      <c r="I477" s="25">
        <v>2826.7281200000002</v>
      </c>
      <c r="J477" s="25">
        <v>41.20594927113703</v>
      </c>
      <c r="K477" s="25"/>
      <c r="L477" s="25" t="s">
        <v>1452</v>
      </c>
      <c r="M477" s="25"/>
    </row>
    <row r="478" spans="1:13" ht="25.5" x14ac:dyDescent="0.2">
      <c r="A478" s="23" t="s">
        <v>46</v>
      </c>
      <c r="B478" s="23" t="s">
        <v>177</v>
      </c>
      <c r="C478" s="25">
        <v>6860</v>
      </c>
      <c r="D478" s="25">
        <v>2826.7281200000002</v>
      </c>
      <c r="E478" s="25">
        <v>41.20594927113703</v>
      </c>
      <c r="F478" s="25"/>
      <c r="G478" s="25" t="s">
        <v>1452</v>
      </c>
      <c r="H478" s="25">
        <v>6860</v>
      </c>
      <c r="I478" s="25">
        <v>2826.7281200000002</v>
      </c>
      <c r="J478" s="25">
        <v>41.20594927113703</v>
      </c>
      <c r="K478" s="25"/>
      <c r="L478" s="25" t="s">
        <v>1452</v>
      </c>
      <c r="M478" s="25"/>
    </row>
    <row r="479" spans="1:13" ht="25.5" x14ac:dyDescent="0.2">
      <c r="A479" s="23" t="s">
        <v>676</v>
      </c>
      <c r="B479" s="23" t="s">
        <v>348</v>
      </c>
      <c r="C479" s="25">
        <v>14840.4</v>
      </c>
      <c r="D479" s="25">
        <v>6691.0540300000002</v>
      </c>
      <c r="E479" s="25">
        <v>45.086749885447837</v>
      </c>
      <c r="F479" s="25">
        <v>8402.5499999999993</v>
      </c>
      <c r="G479" s="25">
        <v>79.631231352387076</v>
      </c>
      <c r="H479" s="25">
        <v>14840.4</v>
      </c>
      <c r="I479" s="25">
        <v>6691.0540300000002</v>
      </c>
      <c r="J479" s="25">
        <v>45.086749885447837</v>
      </c>
      <c r="K479" s="25">
        <v>8402.5499999999993</v>
      </c>
      <c r="L479" s="25">
        <v>79.631231352387076</v>
      </c>
      <c r="M479" s="25">
        <v>1094.9994700000007</v>
      </c>
    </row>
    <row r="480" spans="1:13" ht="25.5" x14ac:dyDescent="0.2">
      <c r="A480" s="23" t="s">
        <v>910</v>
      </c>
      <c r="B480" s="23" t="s">
        <v>38</v>
      </c>
      <c r="C480" s="25">
        <v>14840.4</v>
      </c>
      <c r="D480" s="25">
        <v>6691.0540300000002</v>
      </c>
      <c r="E480" s="25">
        <v>45.086749885447837</v>
      </c>
      <c r="F480" s="25">
        <v>8402.5499999999993</v>
      </c>
      <c r="G480" s="25">
        <v>79.631231352387076</v>
      </c>
      <c r="H480" s="25">
        <v>14840.4</v>
      </c>
      <c r="I480" s="25">
        <v>6691.0540300000002</v>
      </c>
      <c r="J480" s="25">
        <v>45.086749885447837</v>
      </c>
      <c r="K480" s="25">
        <v>8402.5499999999993</v>
      </c>
      <c r="L480" s="25">
        <v>79.631231352387076</v>
      </c>
      <c r="M480" s="25">
        <v>1094.9994700000007</v>
      </c>
    </row>
    <row r="481" spans="1:13" ht="38.25" x14ac:dyDescent="0.2">
      <c r="A481" s="23" t="s">
        <v>927</v>
      </c>
      <c r="B481" s="23" t="s">
        <v>559</v>
      </c>
      <c r="C481" s="25">
        <v>239.6</v>
      </c>
      <c r="D481" s="25"/>
      <c r="E481" s="25" t="s">
        <v>1589</v>
      </c>
      <c r="F481" s="25">
        <v>2022.2</v>
      </c>
      <c r="G481" s="25" t="s">
        <v>1589</v>
      </c>
      <c r="H481" s="25">
        <v>239.6</v>
      </c>
      <c r="I481" s="25"/>
      <c r="J481" s="25" t="s">
        <v>1589</v>
      </c>
      <c r="K481" s="25">
        <v>2022.2</v>
      </c>
      <c r="L481" s="25" t="s">
        <v>1589</v>
      </c>
      <c r="M481" s="25"/>
    </row>
    <row r="482" spans="1:13" ht="38.25" x14ac:dyDescent="0.2">
      <c r="A482" s="23" t="s">
        <v>1164</v>
      </c>
      <c r="B482" s="23" t="s">
        <v>1081</v>
      </c>
      <c r="C482" s="25">
        <v>239.6</v>
      </c>
      <c r="D482" s="25"/>
      <c r="E482" s="25" t="s">
        <v>1589</v>
      </c>
      <c r="F482" s="25">
        <v>2022.2</v>
      </c>
      <c r="G482" s="25" t="s">
        <v>1589</v>
      </c>
      <c r="H482" s="25">
        <v>239.6</v>
      </c>
      <c r="I482" s="25"/>
      <c r="J482" s="25" t="s">
        <v>1589</v>
      </c>
      <c r="K482" s="25">
        <v>2022.2</v>
      </c>
      <c r="L482" s="25" t="s">
        <v>1589</v>
      </c>
      <c r="M482" s="25"/>
    </row>
    <row r="483" spans="1:13" ht="25.5" x14ac:dyDescent="0.2">
      <c r="A483" s="23" t="s">
        <v>1073</v>
      </c>
      <c r="B483" s="23" t="s">
        <v>753</v>
      </c>
      <c r="C483" s="25">
        <v>6989.4</v>
      </c>
      <c r="D483" s="25"/>
      <c r="E483" s="25" t="s">
        <v>1589</v>
      </c>
      <c r="F483" s="25"/>
      <c r="G483" s="25" t="s">
        <v>1452</v>
      </c>
      <c r="H483" s="25">
        <v>6989.4</v>
      </c>
      <c r="I483" s="25"/>
      <c r="J483" s="25" t="s">
        <v>1589</v>
      </c>
      <c r="K483" s="25"/>
      <c r="L483" s="25" t="s">
        <v>1452</v>
      </c>
      <c r="M483" s="25"/>
    </row>
    <row r="484" spans="1:13" x14ac:dyDescent="0.2">
      <c r="A484" s="23" t="s">
        <v>1265</v>
      </c>
      <c r="B484" s="23" t="s">
        <v>1054</v>
      </c>
      <c r="C484" s="25">
        <v>173613.6</v>
      </c>
      <c r="D484" s="25">
        <v>74449.957150000002</v>
      </c>
      <c r="E484" s="25">
        <v>42.882560554011896</v>
      </c>
      <c r="F484" s="25">
        <v>76283.699049999996</v>
      </c>
      <c r="G484" s="25">
        <v>97.596154980898248</v>
      </c>
      <c r="H484" s="25">
        <v>173613.6</v>
      </c>
      <c r="I484" s="25">
        <v>74449.957150000002</v>
      </c>
      <c r="J484" s="25">
        <v>42.882560554011896</v>
      </c>
      <c r="K484" s="25">
        <v>76283.699049999996</v>
      </c>
      <c r="L484" s="25">
        <v>97.596154980898248</v>
      </c>
      <c r="M484" s="25"/>
    </row>
    <row r="485" spans="1:13" ht="25.5" x14ac:dyDescent="0.2">
      <c r="A485" s="23" t="s">
        <v>435</v>
      </c>
      <c r="B485" s="23" t="s">
        <v>404</v>
      </c>
      <c r="C485" s="25">
        <v>173613.6</v>
      </c>
      <c r="D485" s="25">
        <v>74449.957150000002</v>
      </c>
      <c r="E485" s="25">
        <v>42.882560554011896</v>
      </c>
      <c r="F485" s="25">
        <v>76283.699049999996</v>
      </c>
      <c r="G485" s="25">
        <v>97.596154980898248</v>
      </c>
      <c r="H485" s="25">
        <v>173613.6</v>
      </c>
      <c r="I485" s="25">
        <v>74449.957150000002</v>
      </c>
      <c r="J485" s="25">
        <v>42.882560554011896</v>
      </c>
      <c r="K485" s="25">
        <v>76283.699049999996</v>
      </c>
      <c r="L485" s="25">
        <v>97.596154980898248</v>
      </c>
      <c r="M485" s="25">
        <v>12771.877540000001</v>
      </c>
    </row>
    <row r="486" spans="1:13" ht="25.5" x14ac:dyDescent="0.2">
      <c r="A486" s="23" t="s">
        <v>435</v>
      </c>
      <c r="B486" s="23" t="s">
        <v>404</v>
      </c>
      <c r="C486" s="25">
        <v>173613.6</v>
      </c>
      <c r="D486" s="25">
        <v>74449.957150000002</v>
      </c>
      <c r="E486" s="25">
        <v>42.882560554011896</v>
      </c>
      <c r="F486" s="25">
        <v>76283.699049999996</v>
      </c>
      <c r="G486" s="25">
        <v>97.596154980898248</v>
      </c>
      <c r="H486" s="25">
        <v>173613.6</v>
      </c>
      <c r="I486" s="25">
        <v>74449.957150000002</v>
      </c>
      <c r="J486" s="25">
        <v>42.882560554011896</v>
      </c>
      <c r="K486" s="25">
        <v>76283.699049999996</v>
      </c>
      <c r="L486" s="25">
        <v>97.596154980898248</v>
      </c>
      <c r="M486" s="25"/>
    </row>
    <row r="487" spans="1:13" ht="63.75" x14ac:dyDescent="0.2">
      <c r="A487" s="23" t="s">
        <v>523</v>
      </c>
      <c r="B487" s="23" t="s">
        <v>214</v>
      </c>
      <c r="C487" s="25">
        <v>26365.599999999999</v>
      </c>
      <c r="D487" s="25">
        <v>18736.704000000002</v>
      </c>
      <c r="E487" s="25">
        <v>71.06496343720606</v>
      </c>
      <c r="F487" s="25">
        <v>37517.760000000002</v>
      </c>
      <c r="G487" s="25">
        <v>49.940891993551858</v>
      </c>
      <c r="H487" s="25">
        <v>26365.599999999999</v>
      </c>
      <c r="I487" s="25">
        <v>18736.704000000002</v>
      </c>
      <c r="J487" s="25">
        <v>71.06496343720606</v>
      </c>
      <c r="K487" s="25">
        <v>37517.760000000002</v>
      </c>
      <c r="L487" s="25">
        <v>49.940891993551858</v>
      </c>
      <c r="M487" s="25"/>
    </row>
    <row r="488" spans="1:13" ht="63.75" x14ac:dyDescent="0.2">
      <c r="A488" s="23" t="s">
        <v>783</v>
      </c>
      <c r="B488" s="23" t="s">
        <v>1246</v>
      </c>
      <c r="C488" s="25">
        <v>26365.599999999999</v>
      </c>
      <c r="D488" s="25">
        <v>18736.704000000002</v>
      </c>
      <c r="E488" s="25">
        <v>71.06496343720606</v>
      </c>
      <c r="F488" s="25">
        <v>37517.760000000002</v>
      </c>
      <c r="G488" s="25">
        <v>49.940891993551858</v>
      </c>
      <c r="H488" s="25">
        <v>26365.599999999999</v>
      </c>
      <c r="I488" s="25">
        <v>18736.704000000002</v>
      </c>
      <c r="J488" s="25">
        <v>71.06496343720606</v>
      </c>
      <c r="K488" s="25">
        <v>37517.760000000002</v>
      </c>
      <c r="L488" s="25">
        <v>49.940891993551858</v>
      </c>
      <c r="M488" s="25"/>
    </row>
    <row r="489" spans="1:13" ht="38.25" x14ac:dyDescent="0.2">
      <c r="A489" s="23" t="s">
        <v>1119</v>
      </c>
      <c r="B489" s="23" t="s">
        <v>729</v>
      </c>
      <c r="C489" s="25">
        <v>2834.7</v>
      </c>
      <c r="D489" s="25">
        <v>585.52200000000005</v>
      </c>
      <c r="E489" s="25">
        <v>20.655519102550539</v>
      </c>
      <c r="F489" s="25">
        <v>585.52200000000005</v>
      </c>
      <c r="G489" s="25">
        <v>100</v>
      </c>
      <c r="H489" s="25">
        <v>2834.7</v>
      </c>
      <c r="I489" s="25">
        <v>585.52200000000005</v>
      </c>
      <c r="J489" s="25">
        <v>20.655519102550539</v>
      </c>
      <c r="K489" s="25">
        <v>585.52200000000005</v>
      </c>
      <c r="L489" s="25">
        <v>100</v>
      </c>
      <c r="M489" s="25">
        <v>585.52200000000005</v>
      </c>
    </row>
    <row r="490" spans="1:13" ht="38.25" x14ac:dyDescent="0.2">
      <c r="A490" s="23" t="s">
        <v>117</v>
      </c>
      <c r="B490" s="23" t="s">
        <v>842</v>
      </c>
      <c r="C490" s="25">
        <v>2834.7</v>
      </c>
      <c r="D490" s="25">
        <v>585.52200000000005</v>
      </c>
      <c r="E490" s="25">
        <v>20.655519102550539</v>
      </c>
      <c r="F490" s="25">
        <v>585.52200000000005</v>
      </c>
      <c r="G490" s="25">
        <v>100</v>
      </c>
      <c r="H490" s="25">
        <v>2834.7</v>
      </c>
      <c r="I490" s="25">
        <v>585.52200000000005</v>
      </c>
      <c r="J490" s="25">
        <v>20.655519102550539</v>
      </c>
      <c r="K490" s="25">
        <v>585.52200000000005</v>
      </c>
      <c r="L490" s="25">
        <v>100</v>
      </c>
      <c r="M490" s="25">
        <v>585.52200000000005</v>
      </c>
    </row>
    <row r="491" spans="1:13" ht="38.25" x14ac:dyDescent="0.2">
      <c r="A491" s="23" t="s">
        <v>1095</v>
      </c>
      <c r="B491" s="23" t="s">
        <v>678</v>
      </c>
      <c r="C491" s="25">
        <v>22972.9</v>
      </c>
      <c r="D491" s="25">
        <v>10456.53623</v>
      </c>
      <c r="E491" s="25">
        <v>45.516831701700696</v>
      </c>
      <c r="F491" s="25">
        <v>9740.0852200000008</v>
      </c>
      <c r="G491" s="25">
        <v>107.35569549770325</v>
      </c>
      <c r="H491" s="25">
        <v>22972.9</v>
      </c>
      <c r="I491" s="25">
        <v>10456.53623</v>
      </c>
      <c r="J491" s="25">
        <v>45.516831701700696</v>
      </c>
      <c r="K491" s="25">
        <v>9740.0852200000008</v>
      </c>
      <c r="L491" s="25">
        <v>107.35569549770325</v>
      </c>
      <c r="M491" s="25">
        <v>1738.2997699999996</v>
      </c>
    </row>
    <row r="492" spans="1:13" ht="38.25" x14ac:dyDescent="0.2">
      <c r="A492" s="23" t="s">
        <v>92</v>
      </c>
      <c r="B492" s="23" t="s">
        <v>987</v>
      </c>
      <c r="C492" s="25">
        <v>22972.9</v>
      </c>
      <c r="D492" s="25">
        <v>10456.53623</v>
      </c>
      <c r="E492" s="25">
        <v>45.516831701700696</v>
      </c>
      <c r="F492" s="25">
        <v>9740.0852200000008</v>
      </c>
      <c r="G492" s="25">
        <v>107.35569549770325</v>
      </c>
      <c r="H492" s="25">
        <v>22972.9</v>
      </c>
      <c r="I492" s="25">
        <v>10456.53623</v>
      </c>
      <c r="J492" s="25">
        <v>45.516831701700696</v>
      </c>
      <c r="K492" s="25">
        <v>9740.0852200000008</v>
      </c>
      <c r="L492" s="25">
        <v>107.35569549770325</v>
      </c>
      <c r="M492" s="25">
        <v>1738.2997699999996</v>
      </c>
    </row>
    <row r="493" spans="1:13" ht="38.25" x14ac:dyDescent="0.2">
      <c r="A493" s="23" t="s">
        <v>832</v>
      </c>
      <c r="B493" s="23" t="s">
        <v>1175</v>
      </c>
      <c r="C493" s="25">
        <v>5422.6</v>
      </c>
      <c r="D493" s="25"/>
      <c r="E493" s="25" t="s">
        <v>1589</v>
      </c>
      <c r="F493" s="25"/>
      <c r="G493" s="25" t="s">
        <v>1452</v>
      </c>
      <c r="H493" s="25">
        <v>5422.6</v>
      </c>
      <c r="I493" s="25"/>
      <c r="J493" s="25" t="s">
        <v>1589</v>
      </c>
      <c r="K493" s="25"/>
      <c r="L493" s="25" t="s">
        <v>1452</v>
      </c>
      <c r="M493" s="25"/>
    </row>
    <row r="494" spans="1:13" ht="38.25" x14ac:dyDescent="0.2">
      <c r="A494" s="23" t="s">
        <v>346</v>
      </c>
      <c r="B494" s="23" t="s">
        <v>570</v>
      </c>
      <c r="C494" s="25">
        <v>5422.6</v>
      </c>
      <c r="D494" s="25"/>
      <c r="E494" s="25" t="s">
        <v>1589</v>
      </c>
      <c r="F494" s="25"/>
      <c r="G494" s="25" t="s">
        <v>1452</v>
      </c>
      <c r="H494" s="25">
        <v>5422.6</v>
      </c>
      <c r="I494" s="25"/>
      <c r="J494" s="25" t="s">
        <v>1589</v>
      </c>
      <c r="K494" s="25"/>
      <c r="L494" s="25" t="s">
        <v>1452</v>
      </c>
      <c r="M494" s="25"/>
    </row>
    <row r="495" spans="1:13" ht="38.25" x14ac:dyDescent="0.2">
      <c r="A495" s="23" t="s">
        <v>1091</v>
      </c>
      <c r="B495" s="23" t="s">
        <v>1190</v>
      </c>
      <c r="C495" s="25">
        <v>157966.5</v>
      </c>
      <c r="D495" s="25">
        <v>154483.74447999999</v>
      </c>
      <c r="E495" s="25">
        <v>97.795256893075418</v>
      </c>
      <c r="F495" s="25">
        <v>147413.65445999999</v>
      </c>
      <c r="G495" s="25">
        <v>104.79608896875861</v>
      </c>
      <c r="H495" s="25">
        <v>157966.5</v>
      </c>
      <c r="I495" s="25">
        <v>154483.74447999999</v>
      </c>
      <c r="J495" s="25">
        <v>97.795256893075418</v>
      </c>
      <c r="K495" s="25">
        <v>147413.65445999999</v>
      </c>
      <c r="L495" s="25">
        <v>104.79608896875861</v>
      </c>
      <c r="M495" s="25">
        <v>216.82959000000847</v>
      </c>
    </row>
    <row r="496" spans="1:13" ht="38.25" x14ac:dyDescent="0.2">
      <c r="A496" s="23" t="s">
        <v>88</v>
      </c>
      <c r="B496" s="23" t="s">
        <v>991</v>
      </c>
      <c r="C496" s="25">
        <v>157966.5</v>
      </c>
      <c r="D496" s="25">
        <v>154483.74447999999</v>
      </c>
      <c r="E496" s="25">
        <v>97.795256893075418</v>
      </c>
      <c r="F496" s="25">
        <v>147413.65445999999</v>
      </c>
      <c r="G496" s="25">
        <v>104.79608896875861</v>
      </c>
      <c r="H496" s="25">
        <v>157966.5</v>
      </c>
      <c r="I496" s="25">
        <v>154483.74447999999</v>
      </c>
      <c r="J496" s="25">
        <v>97.795256893075418</v>
      </c>
      <c r="K496" s="25">
        <v>147413.65445999999</v>
      </c>
      <c r="L496" s="25">
        <v>104.79608896875861</v>
      </c>
      <c r="M496" s="25">
        <v>216.82959000000847</v>
      </c>
    </row>
    <row r="497" spans="1:13" ht="38.25" x14ac:dyDescent="0.2">
      <c r="A497" s="23" t="s">
        <v>377</v>
      </c>
      <c r="B497" s="23" t="s">
        <v>979</v>
      </c>
      <c r="C497" s="25">
        <v>91.5</v>
      </c>
      <c r="D497" s="25">
        <v>32.067599999999999</v>
      </c>
      <c r="E497" s="25">
        <v>35.046557377049183</v>
      </c>
      <c r="F497" s="25">
        <v>31.416820000000001</v>
      </c>
      <c r="G497" s="25">
        <v>102.07143816592512</v>
      </c>
      <c r="H497" s="25">
        <v>91.5</v>
      </c>
      <c r="I497" s="25">
        <v>32.067599999999999</v>
      </c>
      <c r="J497" s="25">
        <v>35.046557377049183</v>
      </c>
      <c r="K497" s="25">
        <v>31.416820000000001</v>
      </c>
      <c r="L497" s="25">
        <v>102.07143816592512</v>
      </c>
      <c r="M497" s="25">
        <v>5.3445999999999998</v>
      </c>
    </row>
    <row r="498" spans="1:13" ht="38.25" x14ac:dyDescent="0.2">
      <c r="A498" s="23" t="s">
        <v>1148</v>
      </c>
      <c r="B498" s="23" t="s">
        <v>230</v>
      </c>
      <c r="C498" s="25">
        <v>91.5</v>
      </c>
      <c r="D498" s="25">
        <v>32.067599999999999</v>
      </c>
      <c r="E498" s="25">
        <v>35.046557377049183</v>
      </c>
      <c r="F498" s="25">
        <v>31.416820000000001</v>
      </c>
      <c r="G498" s="25">
        <v>102.07143816592512</v>
      </c>
      <c r="H498" s="25">
        <v>91.5</v>
      </c>
      <c r="I498" s="25">
        <v>32.067599999999999</v>
      </c>
      <c r="J498" s="25">
        <v>35.046557377049183</v>
      </c>
      <c r="K498" s="25">
        <v>31.416820000000001</v>
      </c>
      <c r="L498" s="25">
        <v>102.07143816592512</v>
      </c>
      <c r="M498" s="25">
        <v>5.3445999999999998</v>
      </c>
    </row>
    <row r="499" spans="1:13" ht="25.5" x14ac:dyDescent="0.2">
      <c r="A499" s="23" t="s">
        <v>561</v>
      </c>
      <c r="B499" s="23" t="s">
        <v>912</v>
      </c>
      <c r="C499" s="25">
        <v>835274.2</v>
      </c>
      <c r="D499" s="25">
        <v>338853.72712</v>
      </c>
      <c r="E499" s="25">
        <v>40.567962846212659</v>
      </c>
      <c r="F499" s="25">
        <v>348967.52877999999</v>
      </c>
      <c r="G499" s="25">
        <v>97.101792910257828</v>
      </c>
      <c r="H499" s="25">
        <v>835274.2</v>
      </c>
      <c r="I499" s="25">
        <v>338853.72712</v>
      </c>
      <c r="J499" s="25">
        <v>40.567962846212659</v>
      </c>
      <c r="K499" s="25">
        <v>348967.52877999999</v>
      </c>
      <c r="L499" s="25">
        <v>97.101792910257828</v>
      </c>
      <c r="M499" s="25">
        <v>47852.861239999998</v>
      </c>
    </row>
    <row r="500" spans="1:13" ht="25.5" x14ac:dyDescent="0.2">
      <c r="A500" s="23" t="s">
        <v>811</v>
      </c>
      <c r="B500" s="23" t="s">
        <v>113</v>
      </c>
      <c r="C500" s="25">
        <v>835274.2</v>
      </c>
      <c r="D500" s="25">
        <v>338853.72712</v>
      </c>
      <c r="E500" s="25">
        <v>40.567962846212659</v>
      </c>
      <c r="F500" s="25">
        <v>348967.52877999999</v>
      </c>
      <c r="G500" s="25">
        <v>97.101792910257828</v>
      </c>
      <c r="H500" s="25">
        <v>835274.2</v>
      </c>
      <c r="I500" s="25">
        <v>338853.72712</v>
      </c>
      <c r="J500" s="25">
        <v>40.567962846212659</v>
      </c>
      <c r="K500" s="25">
        <v>348967.52877999999</v>
      </c>
      <c r="L500" s="25">
        <v>97.101792910257828</v>
      </c>
      <c r="M500" s="25">
        <v>47852.861239999998</v>
      </c>
    </row>
    <row r="501" spans="1:13" ht="25.5" x14ac:dyDescent="0.2">
      <c r="A501" s="23" t="s">
        <v>175</v>
      </c>
      <c r="B501" s="23" t="s">
        <v>728</v>
      </c>
      <c r="C501" s="25">
        <v>4600.7</v>
      </c>
      <c r="D501" s="25">
        <v>2323.21819</v>
      </c>
      <c r="E501" s="25">
        <v>50.497058925815644</v>
      </c>
      <c r="F501" s="25">
        <v>2393.72669</v>
      </c>
      <c r="G501" s="25">
        <v>97.054446512437892</v>
      </c>
      <c r="H501" s="25">
        <v>4600.7</v>
      </c>
      <c r="I501" s="25">
        <v>2323.21819</v>
      </c>
      <c r="J501" s="25">
        <v>50.497058925815644</v>
      </c>
      <c r="K501" s="25">
        <v>2393.72669</v>
      </c>
      <c r="L501" s="25">
        <v>97.054446512437892</v>
      </c>
      <c r="M501" s="25">
        <v>279.67568000000006</v>
      </c>
    </row>
    <row r="502" spans="1:13" ht="25.5" x14ac:dyDescent="0.2">
      <c r="A502" s="23" t="s">
        <v>972</v>
      </c>
      <c r="B502" s="23" t="s">
        <v>403</v>
      </c>
      <c r="C502" s="25">
        <v>4600.7</v>
      </c>
      <c r="D502" s="25">
        <v>2323.21819</v>
      </c>
      <c r="E502" s="25">
        <v>50.497058925815644</v>
      </c>
      <c r="F502" s="25">
        <v>2393.72669</v>
      </c>
      <c r="G502" s="25">
        <v>97.054446512437892</v>
      </c>
      <c r="H502" s="25">
        <v>4600.7</v>
      </c>
      <c r="I502" s="25">
        <v>2323.21819</v>
      </c>
      <c r="J502" s="25">
        <v>50.497058925815644</v>
      </c>
      <c r="K502" s="25">
        <v>2393.72669</v>
      </c>
      <c r="L502" s="25">
        <v>97.054446512437892</v>
      </c>
      <c r="M502" s="25">
        <v>279.67568000000006</v>
      </c>
    </row>
    <row r="503" spans="1:13" ht="38.25" x14ac:dyDescent="0.2">
      <c r="A503" s="23" t="s">
        <v>1082</v>
      </c>
      <c r="B503" s="23" t="s">
        <v>727</v>
      </c>
      <c r="C503" s="25">
        <v>6915.6</v>
      </c>
      <c r="D503" s="25">
        <v>1574.17174</v>
      </c>
      <c r="E503" s="25">
        <v>22.762619873908264</v>
      </c>
      <c r="F503" s="25">
        <v>1709.2378699999999</v>
      </c>
      <c r="G503" s="25">
        <v>92.097874007437014</v>
      </c>
      <c r="H503" s="25">
        <v>6915.6</v>
      </c>
      <c r="I503" s="25">
        <v>1574.17174</v>
      </c>
      <c r="J503" s="25">
        <v>22.762619873908264</v>
      </c>
      <c r="K503" s="25">
        <v>1709.2378699999999</v>
      </c>
      <c r="L503" s="25">
        <v>92.097874007437014</v>
      </c>
      <c r="M503" s="25">
        <v>314.08143999999993</v>
      </c>
    </row>
    <row r="504" spans="1:13" ht="51" x14ac:dyDescent="0.2">
      <c r="A504" s="23" t="s">
        <v>617</v>
      </c>
      <c r="B504" s="23" t="s">
        <v>1134</v>
      </c>
      <c r="C504" s="25">
        <v>6915.6</v>
      </c>
      <c r="D504" s="25">
        <v>1574.17174</v>
      </c>
      <c r="E504" s="25">
        <v>22.762619873908264</v>
      </c>
      <c r="F504" s="25">
        <v>1709.2378699999999</v>
      </c>
      <c r="G504" s="25">
        <v>92.097874007437014</v>
      </c>
      <c r="H504" s="25">
        <v>6915.6</v>
      </c>
      <c r="I504" s="25">
        <v>1574.17174</v>
      </c>
      <c r="J504" s="25">
        <v>22.762619873908264</v>
      </c>
      <c r="K504" s="25">
        <v>1709.2378699999999</v>
      </c>
      <c r="L504" s="25">
        <v>92.097874007437014</v>
      </c>
      <c r="M504" s="25">
        <v>314.08143999999993</v>
      </c>
    </row>
    <row r="505" spans="1:13" ht="25.5" x14ac:dyDescent="0.2">
      <c r="A505" s="23" t="s">
        <v>1226</v>
      </c>
      <c r="B505" s="23" t="s">
        <v>930</v>
      </c>
      <c r="C505" s="25">
        <v>360.2</v>
      </c>
      <c r="D505" s="25">
        <v>125.51101</v>
      </c>
      <c r="E505" s="25">
        <v>34.844811215991115</v>
      </c>
      <c r="F505" s="25">
        <v>133.66484</v>
      </c>
      <c r="G505" s="25">
        <v>93.899794441081141</v>
      </c>
      <c r="H505" s="25">
        <v>360.2</v>
      </c>
      <c r="I505" s="25">
        <v>125.51101</v>
      </c>
      <c r="J505" s="25">
        <v>34.844811215991115</v>
      </c>
      <c r="K505" s="25">
        <v>133.66484</v>
      </c>
      <c r="L505" s="25">
        <v>93.899794441081141</v>
      </c>
      <c r="M505" s="25">
        <v>23.312820000000002</v>
      </c>
    </row>
    <row r="506" spans="1:13" ht="38.25" x14ac:dyDescent="0.2">
      <c r="A506" s="23" t="s">
        <v>225</v>
      </c>
      <c r="B506" s="23" t="s">
        <v>761</v>
      </c>
      <c r="C506" s="25">
        <v>360.2</v>
      </c>
      <c r="D506" s="25">
        <v>125.51101</v>
      </c>
      <c r="E506" s="25">
        <v>34.844811215991115</v>
      </c>
      <c r="F506" s="25">
        <v>133.66484</v>
      </c>
      <c r="G506" s="25">
        <v>93.899794441081141</v>
      </c>
      <c r="H506" s="25">
        <v>360.2</v>
      </c>
      <c r="I506" s="25">
        <v>125.51101</v>
      </c>
      <c r="J506" s="25">
        <v>34.844811215991115</v>
      </c>
      <c r="K506" s="25">
        <v>133.66484</v>
      </c>
      <c r="L506" s="25">
        <v>93.899794441081141</v>
      </c>
      <c r="M506" s="25">
        <v>23.312820000000002</v>
      </c>
    </row>
    <row r="507" spans="1:13" ht="25.5" x14ac:dyDescent="0.2">
      <c r="A507" s="23" t="s">
        <v>1266</v>
      </c>
      <c r="B507" s="23" t="s">
        <v>795</v>
      </c>
      <c r="C507" s="25">
        <v>270053.5</v>
      </c>
      <c r="D507" s="25">
        <v>134662.48008000001</v>
      </c>
      <c r="E507" s="25">
        <v>49.865111942633597</v>
      </c>
      <c r="F507" s="25">
        <v>90140.036429999993</v>
      </c>
      <c r="G507" s="25">
        <v>149.39252901741924</v>
      </c>
      <c r="H507" s="25">
        <v>270053.5</v>
      </c>
      <c r="I507" s="25">
        <v>134662.48008000001</v>
      </c>
      <c r="J507" s="25">
        <v>49.865111942633597</v>
      </c>
      <c r="K507" s="25">
        <v>90140.036429999993</v>
      </c>
      <c r="L507" s="25">
        <v>149.39252901741924</v>
      </c>
      <c r="M507" s="25"/>
    </row>
    <row r="508" spans="1:13" ht="25.5" x14ac:dyDescent="0.2">
      <c r="A508" s="23" t="s">
        <v>414</v>
      </c>
      <c r="B508" s="23" t="s">
        <v>949</v>
      </c>
      <c r="C508" s="25">
        <v>270053.5</v>
      </c>
      <c r="D508" s="25">
        <v>134662.48008000001</v>
      </c>
      <c r="E508" s="25">
        <v>49.865111942633597</v>
      </c>
      <c r="F508" s="25">
        <v>90140.036429999993</v>
      </c>
      <c r="G508" s="25">
        <v>149.39252901741924</v>
      </c>
      <c r="H508" s="25">
        <v>270053.5</v>
      </c>
      <c r="I508" s="25">
        <v>134662.48008000001</v>
      </c>
      <c r="J508" s="25">
        <v>49.865111942633597</v>
      </c>
      <c r="K508" s="25">
        <v>90140.036429999993</v>
      </c>
      <c r="L508" s="25">
        <v>149.39252901741924</v>
      </c>
      <c r="M508" s="25">
        <v>25533.955990000002</v>
      </c>
    </row>
    <row r="509" spans="1:13" ht="51" x14ac:dyDescent="0.2">
      <c r="A509" s="23" t="s">
        <v>907</v>
      </c>
      <c r="B509" s="23" t="s">
        <v>450</v>
      </c>
      <c r="C509" s="25">
        <v>370220.9</v>
      </c>
      <c r="D509" s="25">
        <v>151503.41544000001</v>
      </c>
      <c r="E509" s="25">
        <v>40.922437236795659</v>
      </c>
      <c r="F509" s="25">
        <v>161663.51415</v>
      </c>
      <c r="G509" s="25">
        <v>93.715280307111897</v>
      </c>
      <c r="H509" s="25">
        <v>370220.9</v>
      </c>
      <c r="I509" s="25">
        <v>151503.41544000001</v>
      </c>
      <c r="J509" s="25">
        <v>40.922437236795659</v>
      </c>
      <c r="K509" s="25">
        <v>161663.51415</v>
      </c>
      <c r="L509" s="25">
        <v>93.715280307111897</v>
      </c>
      <c r="M509" s="25">
        <v>24279.95915000001</v>
      </c>
    </row>
    <row r="510" spans="1:13" ht="51" x14ac:dyDescent="0.2">
      <c r="A510" s="23" t="s">
        <v>429</v>
      </c>
      <c r="B510" s="23" t="s">
        <v>333</v>
      </c>
      <c r="C510" s="25">
        <v>370220.9</v>
      </c>
      <c r="D510" s="25">
        <v>151503.41544000001</v>
      </c>
      <c r="E510" s="25">
        <v>40.922437236795659</v>
      </c>
      <c r="F510" s="25">
        <v>161663.51415</v>
      </c>
      <c r="G510" s="25">
        <v>93.715280307111897</v>
      </c>
      <c r="H510" s="25">
        <v>370220.9</v>
      </c>
      <c r="I510" s="25">
        <v>151503.41544000001</v>
      </c>
      <c r="J510" s="25">
        <v>40.922437236795659</v>
      </c>
      <c r="K510" s="25">
        <v>161663.51415</v>
      </c>
      <c r="L510" s="25">
        <v>93.715280307111897</v>
      </c>
      <c r="M510" s="25">
        <v>24279.95915000001</v>
      </c>
    </row>
    <row r="511" spans="1:13" x14ac:dyDescent="0.2">
      <c r="A511" s="23" t="s">
        <v>924</v>
      </c>
      <c r="B511" s="23" t="s">
        <v>601</v>
      </c>
      <c r="C511" s="25">
        <v>6497.9</v>
      </c>
      <c r="D511" s="25">
        <v>6497.9</v>
      </c>
      <c r="E511" s="25">
        <v>100</v>
      </c>
      <c r="F511" s="25"/>
      <c r="G511" s="25" t="s">
        <v>1452</v>
      </c>
      <c r="H511" s="25">
        <v>6497.9</v>
      </c>
      <c r="I511" s="25">
        <v>6497.9</v>
      </c>
      <c r="J511" s="25">
        <v>100</v>
      </c>
      <c r="K511" s="25"/>
      <c r="L511" s="25" t="s">
        <v>1452</v>
      </c>
      <c r="M511" s="25"/>
    </row>
    <row r="512" spans="1:13" ht="25.5" x14ac:dyDescent="0.2">
      <c r="A512" s="23" t="s">
        <v>447</v>
      </c>
      <c r="B512" s="23" t="s">
        <v>827</v>
      </c>
      <c r="C512" s="25">
        <v>6497.9</v>
      </c>
      <c r="D512" s="25">
        <v>6497.9</v>
      </c>
      <c r="E512" s="25">
        <v>100</v>
      </c>
      <c r="F512" s="25"/>
      <c r="G512" s="25" t="s">
        <v>1452</v>
      </c>
      <c r="H512" s="25">
        <v>6497.9</v>
      </c>
      <c r="I512" s="25">
        <v>6497.9</v>
      </c>
      <c r="J512" s="25">
        <v>100</v>
      </c>
      <c r="K512" s="25"/>
      <c r="L512" s="25" t="s">
        <v>1452</v>
      </c>
      <c r="M512" s="25"/>
    </row>
    <row r="513" spans="1:13" ht="38.25" x14ac:dyDescent="0.2">
      <c r="A513" s="23" t="s">
        <v>586</v>
      </c>
      <c r="B513" s="23" t="s">
        <v>302</v>
      </c>
      <c r="C513" s="25">
        <v>472.9</v>
      </c>
      <c r="D513" s="25">
        <v>472.9</v>
      </c>
      <c r="E513" s="25">
        <v>100</v>
      </c>
      <c r="F513" s="25"/>
      <c r="G513" s="25" t="s">
        <v>1452</v>
      </c>
      <c r="H513" s="25">
        <v>472.9</v>
      </c>
      <c r="I513" s="25">
        <v>472.9</v>
      </c>
      <c r="J513" s="25">
        <v>100</v>
      </c>
      <c r="K513" s="25"/>
      <c r="L513" s="25" t="s">
        <v>1452</v>
      </c>
      <c r="M513" s="25"/>
    </row>
    <row r="514" spans="1:13" ht="51" x14ac:dyDescent="0.2">
      <c r="A514" s="23" t="s">
        <v>79</v>
      </c>
      <c r="B514" s="23" t="s">
        <v>846</v>
      </c>
      <c r="C514" s="25">
        <v>472.9</v>
      </c>
      <c r="D514" s="25">
        <v>472.9</v>
      </c>
      <c r="E514" s="25">
        <v>100</v>
      </c>
      <c r="F514" s="25"/>
      <c r="G514" s="25" t="s">
        <v>1452</v>
      </c>
      <c r="H514" s="25">
        <v>472.9</v>
      </c>
      <c r="I514" s="25">
        <v>472.9</v>
      </c>
      <c r="J514" s="25">
        <v>100</v>
      </c>
      <c r="K514" s="25"/>
      <c r="L514" s="25" t="s">
        <v>1452</v>
      </c>
      <c r="M514" s="25"/>
    </row>
    <row r="515" spans="1:13" ht="38.25" x14ac:dyDescent="0.2">
      <c r="A515" s="23" t="s">
        <v>562</v>
      </c>
      <c r="B515" s="23" t="s">
        <v>277</v>
      </c>
      <c r="C515" s="25">
        <v>18382.599999999999</v>
      </c>
      <c r="D515" s="25">
        <v>18382.599999999999</v>
      </c>
      <c r="E515" s="25">
        <v>100</v>
      </c>
      <c r="F515" s="25"/>
      <c r="G515" s="25" t="s">
        <v>1452</v>
      </c>
      <c r="H515" s="25">
        <v>18382.599999999999</v>
      </c>
      <c r="I515" s="25">
        <v>18382.599999999999</v>
      </c>
      <c r="J515" s="25">
        <v>100</v>
      </c>
      <c r="K515" s="25"/>
      <c r="L515" s="25" t="s">
        <v>1452</v>
      </c>
      <c r="M515" s="25">
        <v>12867.82</v>
      </c>
    </row>
    <row r="516" spans="1:13" ht="51" x14ac:dyDescent="0.2">
      <c r="A516" s="23" t="s">
        <v>54</v>
      </c>
      <c r="B516" s="23" t="s">
        <v>786</v>
      </c>
      <c r="C516" s="25">
        <v>18382.599999999999</v>
      </c>
      <c r="D516" s="25">
        <v>18382.599999999999</v>
      </c>
      <c r="E516" s="25">
        <v>100</v>
      </c>
      <c r="F516" s="25"/>
      <c r="G516" s="25" t="s">
        <v>1452</v>
      </c>
      <c r="H516" s="25">
        <v>18382.599999999999</v>
      </c>
      <c r="I516" s="25">
        <v>18382.599999999999</v>
      </c>
      <c r="J516" s="25">
        <v>100</v>
      </c>
      <c r="K516" s="25"/>
      <c r="L516" s="25" t="s">
        <v>1452</v>
      </c>
      <c r="M516" s="25">
        <v>12867.82</v>
      </c>
    </row>
    <row r="517" spans="1:13" ht="51" x14ac:dyDescent="0.2">
      <c r="A517" s="23" t="s">
        <v>1</v>
      </c>
      <c r="B517" s="23" t="s">
        <v>380</v>
      </c>
      <c r="C517" s="25">
        <v>148545.60000000001</v>
      </c>
      <c r="D517" s="25">
        <v>59807.702669999999</v>
      </c>
      <c r="E517" s="25">
        <v>40.262183915242183</v>
      </c>
      <c r="F517" s="25">
        <v>69297.605840000004</v>
      </c>
      <c r="G517" s="25">
        <v>86.305582920265564</v>
      </c>
      <c r="H517" s="25">
        <v>148545.60000000001</v>
      </c>
      <c r="I517" s="25">
        <v>59807.702669999999</v>
      </c>
      <c r="J517" s="25">
        <v>40.262183915242183</v>
      </c>
      <c r="K517" s="25">
        <v>69297.605840000004</v>
      </c>
      <c r="L517" s="25">
        <v>86.305582920265564</v>
      </c>
      <c r="M517" s="25">
        <v>27552.655729999999</v>
      </c>
    </row>
    <row r="518" spans="1:13" ht="63.75" x14ac:dyDescent="0.2">
      <c r="A518" s="23" t="s">
        <v>809</v>
      </c>
      <c r="B518" s="23" t="s">
        <v>828</v>
      </c>
      <c r="C518" s="25">
        <v>148545.60000000001</v>
      </c>
      <c r="D518" s="25">
        <v>59807.702669999999</v>
      </c>
      <c r="E518" s="25">
        <v>40.262183915242183</v>
      </c>
      <c r="F518" s="25">
        <v>69297.605840000004</v>
      </c>
      <c r="G518" s="25">
        <v>86.305582920265564</v>
      </c>
      <c r="H518" s="25">
        <v>148545.60000000001</v>
      </c>
      <c r="I518" s="25">
        <v>59807.702669999999</v>
      </c>
      <c r="J518" s="25">
        <v>40.262183915242183</v>
      </c>
      <c r="K518" s="25">
        <v>69297.605840000004</v>
      </c>
      <c r="L518" s="25">
        <v>86.305582920265564</v>
      </c>
      <c r="M518" s="25">
        <v>27552.655729999999</v>
      </c>
    </row>
    <row r="519" spans="1:13" ht="25.5" x14ac:dyDescent="0.2">
      <c r="A519" s="23" t="s">
        <v>433</v>
      </c>
      <c r="B519" s="23" t="s">
        <v>708</v>
      </c>
      <c r="C519" s="25">
        <v>620912.9</v>
      </c>
      <c r="D519" s="25">
        <v>186738.03943999999</v>
      </c>
      <c r="E519" s="25">
        <v>30.074755966577598</v>
      </c>
      <c r="F519" s="25">
        <v>28855.78931</v>
      </c>
      <c r="G519" s="25" t="s">
        <v>1590</v>
      </c>
      <c r="H519" s="25">
        <v>620912.9</v>
      </c>
      <c r="I519" s="25">
        <v>186738.03943999999</v>
      </c>
      <c r="J519" s="25">
        <v>30.074755966577598</v>
      </c>
      <c r="K519" s="25">
        <v>28855.78931</v>
      </c>
      <c r="L519" s="25" t="s">
        <v>1590</v>
      </c>
      <c r="M519" s="25">
        <v>35282.05150999999</v>
      </c>
    </row>
    <row r="520" spans="1:13" ht="25.5" x14ac:dyDescent="0.2">
      <c r="A520" s="23" t="s">
        <v>1183</v>
      </c>
      <c r="B520" s="23" t="s">
        <v>665</v>
      </c>
      <c r="C520" s="25">
        <v>620912.9</v>
      </c>
      <c r="D520" s="25">
        <v>186738.03943999999</v>
      </c>
      <c r="E520" s="25">
        <v>30.074755966577598</v>
      </c>
      <c r="F520" s="25">
        <v>28855.78931</v>
      </c>
      <c r="G520" s="25" t="s">
        <v>1590</v>
      </c>
      <c r="H520" s="25">
        <v>620912.9</v>
      </c>
      <c r="I520" s="25">
        <v>186738.03943999999</v>
      </c>
      <c r="J520" s="25">
        <v>30.074755966577598</v>
      </c>
      <c r="K520" s="25">
        <v>28855.78931</v>
      </c>
      <c r="L520" s="25" t="s">
        <v>1590</v>
      </c>
      <c r="M520" s="25">
        <v>35282.05150999999</v>
      </c>
    </row>
    <row r="521" spans="1:13" x14ac:dyDescent="0.2">
      <c r="A521" s="23" t="s">
        <v>1017</v>
      </c>
      <c r="B521" s="23" t="s">
        <v>855</v>
      </c>
      <c r="C521" s="25">
        <v>100499.5</v>
      </c>
      <c r="D521" s="25">
        <v>38089.846570000002</v>
      </c>
      <c r="E521" s="25">
        <v>37.900533405638839</v>
      </c>
      <c r="F521" s="25">
        <v>35850.938139999998</v>
      </c>
      <c r="G521" s="25">
        <v>106.24504837574106</v>
      </c>
      <c r="H521" s="25">
        <v>100499.5</v>
      </c>
      <c r="I521" s="25">
        <v>38089.846570000002</v>
      </c>
      <c r="J521" s="25">
        <v>37.900533405638839</v>
      </c>
      <c r="K521" s="25">
        <v>35850.938139999998</v>
      </c>
      <c r="L521" s="25">
        <v>106.24504837574106</v>
      </c>
      <c r="M521" s="25">
        <v>6768.2980800000005</v>
      </c>
    </row>
    <row r="522" spans="1:13" x14ac:dyDescent="0.2">
      <c r="A522" s="23" t="s">
        <v>656</v>
      </c>
      <c r="B522" s="23" t="s">
        <v>299</v>
      </c>
      <c r="C522" s="25">
        <v>2755057.2866799999</v>
      </c>
      <c r="D522" s="25">
        <v>294838.80816999997</v>
      </c>
      <c r="E522" s="25">
        <v>10.701730580901911</v>
      </c>
      <c r="F522" s="25">
        <v>235835.80778</v>
      </c>
      <c r="G522" s="25">
        <v>125.01867758989384</v>
      </c>
      <c r="H522" s="25">
        <v>2755057.2866799999</v>
      </c>
      <c r="I522" s="25">
        <v>294838.80816999997</v>
      </c>
      <c r="J522" s="25">
        <v>10.701730580901911</v>
      </c>
      <c r="K522" s="25">
        <v>235835.80778</v>
      </c>
      <c r="L522" s="25">
        <v>125.01867758989384</v>
      </c>
      <c r="M522" s="25">
        <v>233060.69277999998</v>
      </c>
    </row>
    <row r="523" spans="1:13" ht="25.5" x14ac:dyDescent="0.2">
      <c r="A523" s="23" t="s">
        <v>1267</v>
      </c>
      <c r="B523" s="23" t="s">
        <v>1058</v>
      </c>
      <c r="C523" s="25">
        <v>6069.1266500000002</v>
      </c>
      <c r="D523" s="25">
        <v>2520.32755</v>
      </c>
      <c r="E523" s="25">
        <v>41.527021849181544</v>
      </c>
      <c r="F523" s="25">
        <v>2709.64</v>
      </c>
      <c r="G523" s="25">
        <v>93.013372625145777</v>
      </c>
      <c r="H523" s="25">
        <v>6069.1266500000002</v>
      </c>
      <c r="I523" s="25">
        <v>2520.32755</v>
      </c>
      <c r="J523" s="25">
        <v>41.527021849181544</v>
      </c>
      <c r="K523" s="25">
        <v>2709.64</v>
      </c>
      <c r="L523" s="25">
        <v>93.013372625145777</v>
      </c>
      <c r="M523" s="25"/>
    </row>
    <row r="524" spans="1:13" ht="38.25" x14ac:dyDescent="0.2">
      <c r="A524" s="23" t="s">
        <v>703</v>
      </c>
      <c r="B524" s="23" t="s">
        <v>23</v>
      </c>
      <c r="C524" s="25">
        <v>6069.1266500000002</v>
      </c>
      <c r="D524" s="25">
        <v>2520.32755</v>
      </c>
      <c r="E524" s="25">
        <v>41.527021849181544</v>
      </c>
      <c r="F524" s="25">
        <v>2709.64</v>
      </c>
      <c r="G524" s="25">
        <v>93.013372625145777</v>
      </c>
      <c r="H524" s="25">
        <v>6069.1266500000002</v>
      </c>
      <c r="I524" s="25">
        <v>2520.32755</v>
      </c>
      <c r="J524" s="25">
        <v>41.527021849181544</v>
      </c>
      <c r="K524" s="25">
        <v>2709.64</v>
      </c>
      <c r="L524" s="25">
        <v>93.013372625145777</v>
      </c>
      <c r="M524" s="25">
        <v>474.03230000000008</v>
      </c>
    </row>
    <row r="525" spans="1:13" ht="25.5" x14ac:dyDescent="0.2">
      <c r="A525" s="23" t="s">
        <v>1268</v>
      </c>
      <c r="B525" s="23" t="s">
        <v>1194</v>
      </c>
      <c r="C525" s="25">
        <v>4805.5900300000003</v>
      </c>
      <c r="D525" s="25">
        <v>1217.7923499999999</v>
      </c>
      <c r="E525" s="25">
        <v>25.341161905149029</v>
      </c>
      <c r="F525" s="25">
        <v>2467.8666800000001</v>
      </c>
      <c r="G525" s="25">
        <v>49.34595372874842</v>
      </c>
      <c r="H525" s="25">
        <v>4805.5900300000003</v>
      </c>
      <c r="I525" s="25">
        <v>1217.7923499999999</v>
      </c>
      <c r="J525" s="25">
        <v>25.341161905149029</v>
      </c>
      <c r="K525" s="25">
        <v>2467.8666800000001</v>
      </c>
      <c r="L525" s="25">
        <v>49.34595372874842</v>
      </c>
      <c r="M525" s="25"/>
    </row>
    <row r="526" spans="1:13" ht="25.5" x14ac:dyDescent="0.2">
      <c r="A526" s="23" t="s">
        <v>799</v>
      </c>
      <c r="B526" s="23" t="s">
        <v>41</v>
      </c>
      <c r="C526" s="25">
        <v>4805.5900300000003</v>
      </c>
      <c r="D526" s="25">
        <v>1217.7923499999999</v>
      </c>
      <c r="E526" s="25">
        <v>25.341161905149029</v>
      </c>
      <c r="F526" s="25">
        <v>2467.8666800000001</v>
      </c>
      <c r="G526" s="25">
        <v>49.34595372874842</v>
      </c>
      <c r="H526" s="25">
        <v>4805.5900300000003</v>
      </c>
      <c r="I526" s="25">
        <v>1217.7923499999999</v>
      </c>
      <c r="J526" s="25">
        <v>25.341161905149029</v>
      </c>
      <c r="K526" s="25">
        <v>2467.8666800000001</v>
      </c>
      <c r="L526" s="25">
        <v>49.34595372874842</v>
      </c>
      <c r="M526" s="25">
        <v>109.7995699999999</v>
      </c>
    </row>
    <row r="527" spans="1:13" ht="38.25" x14ac:dyDescent="0.2">
      <c r="A527" s="23" t="s">
        <v>719</v>
      </c>
      <c r="B527" s="23" t="s">
        <v>865</v>
      </c>
      <c r="C527" s="25">
        <v>211776.3</v>
      </c>
      <c r="D527" s="25"/>
      <c r="E527" s="25" t="s">
        <v>1589</v>
      </c>
      <c r="F527" s="25"/>
      <c r="G527" s="25" t="s">
        <v>1452</v>
      </c>
      <c r="H527" s="25">
        <v>211776.3</v>
      </c>
      <c r="I527" s="25"/>
      <c r="J527" s="25"/>
      <c r="K527" s="25"/>
      <c r="L527" s="25" t="s">
        <v>1452</v>
      </c>
      <c r="M527" s="25"/>
    </row>
    <row r="528" spans="1:13" ht="51" x14ac:dyDescent="0.2">
      <c r="A528" s="23" t="s">
        <v>966</v>
      </c>
      <c r="B528" s="23" t="s">
        <v>883</v>
      </c>
      <c r="C528" s="25">
        <v>211776.3</v>
      </c>
      <c r="D528" s="25"/>
      <c r="E528" s="25" t="s">
        <v>1589</v>
      </c>
      <c r="F528" s="25"/>
      <c r="G528" s="25" t="s">
        <v>1452</v>
      </c>
      <c r="H528" s="25">
        <v>211776.3</v>
      </c>
      <c r="I528" s="25"/>
      <c r="J528" s="25"/>
      <c r="K528" s="25"/>
      <c r="L528" s="25" t="s">
        <v>1452</v>
      </c>
      <c r="M528" s="25"/>
    </row>
    <row r="529" spans="1:13" ht="25.5" x14ac:dyDescent="0.2">
      <c r="A529" s="23" t="s">
        <v>984</v>
      </c>
      <c r="B529" s="23" t="s">
        <v>1136</v>
      </c>
      <c r="C529" s="25">
        <v>60992.5</v>
      </c>
      <c r="D529" s="25">
        <v>55615.388050000001</v>
      </c>
      <c r="E529" s="25">
        <v>91.183978439972137</v>
      </c>
      <c r="F529" s="25">
        <v>51904.501100000001</v>
      </c>
      <c r="G529" s="25">
        <v>107.14945114846697</v>
      </c>
      <c r="H529" s="25">
        <v>60992.5</v>
      </c>
      <c r="I529" s="25">
        <v>55615.388050000001</v>
      </c>
      <c r="J529" s="25">
        <v>91.183978439972137</v>
      </c>
      <c r="K529" s="25">
        <v>51904.501100000001</v>
      </c>
      <c r="L529" s="25">
        <v>107.14945114846697</v>
      </c>
      <c r="M529" s="25">
        <v>4893.2411900000006</v>
      </c>
    </row>
    <row r="530" spans="1:13" ht="25.5" x14ac:dyDescent="0.2">
      <c r="A530" s="23" t="s">
        <v>1206</v>
      </c>
      <c r="B530" s="23" t="s">
        <v>321</v>
      </c>
      <c r="C530" s="25">
        <v>60992.5</v>
      </c>
      <c r="D530" s="25">
        <v>55615.388050000001</v>
      </c>
      <c r="E530" s="25">
        <v>91.183978439972137</v>
      </c>
      <c r="F530" s="25">
        <v>51904.501100000001</v>
      </c>
      <c r="G530" s="25">
        <v>107.14945114846697</v>
      </c>
      <c r="H530" s="25">
        <v>60992.5</v>
      </c>
      <c r="I530" s="25">
        <v>55615.388050000001</v>
      </c>
      <c r="J530" s="25">
        <v>91.183978439972137</v>
      </c>
      <c r="K530" s="25">
        <v>51904.501100000001</v>
      </c>
      <c r="L530" s="25">
        <v>107.14945114846697</v>
      </c>
      <c r="M530" s="25">
        <v>4893.2411900000006</v>
      </c>
    </row>
    <row r="531" spans="1:13" ht="63.75" x14ac:dyDescent="0.2">
      <c r="A531" s="23" t="s">
        <v>43</v>
      </c>
      <c r="B531" s="23" t="s">
        <v>292</v>
      </c>
      <c r="C531" s="25">
        <v>276939</v>
      </c>
      <c r="D531" s="25"/>
      <c r="E531" s="25" t="s">
        <v>1589</v>
      </c>
      <c r="F531" s="25"/>
      <c r="G531" s="25" t="s">
        <v>1452</v>
      </c>
      <c r="H531" s="25">
        <v>276939</v>
      </c>
      <c r="I531" s="25"/>
      <c r="J531" s="25" t="s">
        <v>1589</v>
      </c>
      <c r="K531" s="25"/>
      <c r="L531" s="25" t="s">
        <v>1452</v>
      </c>
      <c r="M531" s="25"/>
    </row>
    <row r="532" spans="1:13" ht="38.25" x14ac:dyDescent="0.2">
      <c r="A532" s="23" t="s">
        <v>426</v>
      </c>
      <c r="B532" s="23" t="s">
        <v>1041</v>
      </c>
      <c r="C532" s="25">
        <v>44868.800000000003</v>
      </c>
      <c r="D532" s="25">
        <v>26921.279999999999</v>
      </c>
      <c r="E532" s="25">
        <v>60</v>
      </c>
      <c r="F532" s="25"/>
      <c r="G532" s="25" t="s">
        <v>1452</v>
      </c>
      <c r="H532" s="25">
        <v>44868.800000000003</v>
      </c>
      <c r="I532" s="25">
        <v>26921.279999999999</v>
      </c>
      <c r="J532" s="25">
        <v>60</v>
      </c>
      <c r="K532" s="25"/>
      <c r="L532" s="25" t="s">
        <v>1452</v>
      </c>
      <c r="M532" s="25">
        <v>26921.279999999999</v>
      </c>
    </row>
    <row r="533" spans="1:13" ht="51" x14ac:dyDescent="0.2">
      <c r="A533" s="23" t="s">
        <v>689</v>
      </c>
      <c r="B533" s="23" t="s">
        <v>745</v>
      </c>
      <c r="C533" s="25">
        <v>44868.800000000003</v>
      </c>
      <c r="D533" s="25">
        <v>26921.279999999999</v>
      </c>
      <c r="E533" s="25">
        <v>60</v>
      </c>
      <c r="F533" s="25"/>
      <c r="G533" s="25" t="s">
        <v>1452</v>
      </c>
      <c r="H533" s="25">
        <v>44868.800000000003</v>
      </c>
      <c r="I533" s="25">
        <v>26921.279999999999</v>
      </c>
      <c r="J533" s="25">
        <v>60</v>
      </c>
      <c r="K533" s="25"/>
      <c r="L533" s="25" t="s">
        <v>1452</v>
      </c>
      <c r="M533" s="25">
        <v>26921.279999999999</v>
      </c>
    </row>
    <row r="534" spans="1:13" ht="25.5" x14ac:dyDescent="0.2">
      <c r="A534" s="23" t="s">
        <v>1053</v>
      </c>
      <c r="B534" s="23" t="s">
        <v>939</v>
      </c>
      <c r="C534" s="25">
        <v>107182</v>
      </c>
      <c r="D534" s="25"/>
      <c r="E534" s="25" t="s">
        <v>1589</v>
      </c>
      <c r="F534" s="25"/>
      <c r="G534" s="25" t="s">
        <v>1452</v>
      </c>
      <c r="H534" s="25">
        <v>107182</v>
      </c>
      <c r="I534" s="25"/>
      <c r="J534" s="25" t="s">
        <v>1589</v>
      </c>
      <c r="K534" s="25"/>
      <c r="L534" s="25" t="s">
        <v>1452</v>
      </c>
      <c r="M534" s="25"/>
    </row>
    <row r="535" spans="1:13" ht="38.25" x14ac:dyDescent="0.2">
      <c r="A535" s="23" t="s">
        <v>12</v>
      </c>
      <c r="B535" s="23" t="s">
        <v>933</v>
      </c>
      <c r="C535" s="25">
        <v>107182</v>
      </c>
      <c r="D535" s="25"/>
      <c r="E535" s="25" t="s">
        <v>1589</v>
      </c>
      <c r="F535" s="25"/>
      <c r="G535" s="25" t="s">
        <v>1452</v>
      </c>
      <c r="H535" s="25">
        <v>107182</v>
      </c>
      <c r="I535" s="25"/>
      <c r="J535" s="25" t="s">
        <v>1589</v>
      </c>
      <c r="K535" s="25"/>
      <c r="L535" s="25" t="s">
        <v>1452</v>
      </c>
      <c r="M535" s="25"/>
    </row>
    <row r="536" spans="1:13" ht="38.25" x14ac:dyDescent="0.2">
      <c r="A536" s="23" t="s">
        <v>476</v>
      </c>
      <c r="B536" s="23" t="s">
        <v>396</v>
      </c>
      <c r="C536" s="25">
        <v>10325.1</v>
      </c>
      <c r="D536" s="25"/>
      <c r="E536" s="25" t="s">
        <v>1589</v>
      </c>
      <c r="F536" s="25"/>
      <c r="G536" s="25" t="s">
        <v>1452</v>
      </c>
      <c r="H536" s="25">
        <v>10325.1</v>
      </c>
      <c r="I536" s="25"/>
      <c r="J536" s="25" t="s">
        <v>1589</v>
      </c>
      <c r="K536" s="25"/>
      <c r="L536" s="25" t="s">
        <v>1452</v>
      </c>
      <c r="M536" s="25"/>
    </row>
    <row r="537" spans="1:13" ht="38.25" x14ac:dyDescent="0.2">
      <c r="A537" s="23" t="s">
        <v>1212</v>
      </c>
      <c r="B537" s="23" t="s">
        <v>465</v>
      </c>
      <c r="C537" s="25">
        <v>10325.1</v>
      </c>
      <c r="D537" s="25"/>
      <c r="E537" s="25" t="s">
        <v>1589</v>
      </c>
      <c r="F537" s="25"/>
      <c r="G537" s="25" t="s">
        <v>1452</v>
      </c>
      <c r="H537" s="25">
        <v>10325.1</v>
      </c>
      <c r="I537" s="25"/>
      <c r="J537" s="25" t="s">
        <v>1589</v>
      </c>
      <c r="K537" s="25"/>
      <c r="L537" s="25" t="s">
        <v>1452</v>
      </c>
      <c r="M537" s="25"/>
    </row>
    <row r="538" spans="1:13" ht="38.25" x14ac:dyDescent="0.2">
      <c r="A538" s="23" t="s">
        <v>1188</v>
      </c>
      <c r="B538" s="23" t="s">
        <v>156</v>
      </c>
      <c r="C538" s="25">
        <v>40.770000000000003</v>
      </c>
      <c r="D538" s="25">
        <v>40.770000000000003</v>
      </c>
      <c r="E538" s="25">
        <v>100</v>
      </c>
      <c r="F538" s="25"/>
      <c r="G538" s="25" t="s">
        <v>1452</v>
      </c>
      <c r="H538" s="25">
        <v>40.770000000000003</v>
      </c>
      <c r="I538" s="25">
        <v>40.770000000000003</v>
      </c>
      <c r="J538" s="25">
        <v>100</v>
      </c>
      <c r="K538" s="25"/>
      <c r="L538" s="25" t="s">
        <v>1452</v>
      </c>
      <c r="M538" s="25"/>
    </row>
    <row r="539" spans="1:13" ht="89.25" x14ac:dyDescent="0.2">
      <c r="A539" s="23" t="s">
        <v>699</v>
      </c>
      <c r="B539" s="23" t="s">
        <v>1011</v>
      </c>
      <c r="C539" s="25">
        <v>2910.5</v>
      </c>
      <c r="D539" s="25">
        <v>1200</v>
      </c>
      <c r="E539" s="25">
        <v>41.230029204604016</v>
      </c>
      <c r="F539" s="25"/>
      <c r="G539" s="25" t="s">
        <v>1452</v>
      </c>
      <c r="H539" s="25">
        <v>2910.5</v>
      </c>
      <c r="I539" s="25">
        <v>1200</v>
      </c>
      <c r="J539" s="25">
        <v>41.230029204604016</v>
      </c>
      <c r="K539" s="25"/>
      <c r="L539" s="25" t="s">
        <v>1452</v>
      </c>
      <c r="M539" s="25">
        <v>220.58554000000004</v>
      </c>
    </row>
    <row r="540" spans="1:13" ht="102" x14ac:dyDescent="0.2">
      <c r="A540" s="23" t="s">
        <v>182</v>
      </c>
      <c r="B540" s="23" t="s">
        <v>1152</v>
      </c>
      <c r="C540" s="25">
        <v>2910.5</v>
      </c>
      <c r="D540" s="25">
        <v>1200</v>
      </c>
      <c r="E540" s="25">
        <v>41.230029204604016</v>
      </c>
      <c r="F540" s="25"/>
      <c r="G540" s="25" t="s">
        <v>1452</v>
      </c>
      <c r="H540" s="25">
        <v>2910.5</v>
      </c>
      <c r="I540" s="25">
        <v>1200</v>
      </c>
      <c r="J540" s="25">
        <v>41.230029204604016</v>
      </c>
      <c r="K540" s="25"/>
      <c r="L540" s="25" t="s">
        <v>1452</v>
      </c>
      <c r="M540" s="25">
        <v>220.58554000000004</v>
      </c>
    </row>
    <row r="541" spans="1:13" x14ac:dyDescent="0.2">
      <c r="A541" s="23" t="s">
        <v>30</v>
      </c>
      <c r="B541" s="23" t="s">
        <v>40</v>
      </c>
      <c r="C541" s="25">
        <v>18784.7</v>
      </c>
      <c r="D541" s="25">
        <v>18369</v>
      </c>
      <c r="E541" s="25">
        <v>97.787028805357551</v>
      </c>
      <c r="F541" s="25"/>
      <c r="G541" s="25" t="s">
        <v>1452</v>
      </c>
      <c r="H541" s="25">
        <v>18784.7</v>
      </c>
      <c r="I541" s="25">
        <v>18369</v>
      </c>
      <c r="J541" s="25">
        <v>97.787028805357551</v>
      </c>
      <c r="K541" s="25"/>
      <c r="L541" s="25" t="s">
        <v>1452</v>
      </c>
      <c r="M541" s="25">
        <v>18369</v>
      </c>
    </row>
    <row r="542" spans="1:13" ht="25.5" x14ac:dyDescent="0.2">
      <c r="A542" s="23" t="s">
        <v>825</v>
      </c>
      <c r="B542" s="23" t="s">
        <v>1047</v>
      </c>
      <c r="C542" s="25">
        <v>18784.7</v>
      </c>
      <c r="D542" s="25">
        <v>18369</v>
      </c>
      <c r="E542" s="25">
        <v>97.787028805357551</v>
      </c>
      <c r="F542" s="25"/>
      <c r="G542" s="25" t="s">
        <v>1452</v>
      </c>
      <c r="H542" s="25">
        <v>18784.7</v>
      </c>
      <c r="I542" s="25">
        <v>18369</v>
      </c>
      <c r="J542" s="25">
        <v>97.787028805357551</v>
      </c>
      <c r="K542" s="25"/>
      <c r="L542" s="25" t="s">
        <v>1452</v>
      </c>
      <c r="M542" s="25">
        <v>18369</v>
      </c>
    </row>
    <row r="543" spans="1:13" ht="25.5" x14ac:dyDescent="0.2">
      <c r="A543" s="23" t="s">
        <v>683</v>
      </c>
      <c r="B543" s="23" t="s">
        <v>418</v>
      </c>
      <c r="C543" s="25">
        <v>23083.9</v>
      </c>
      <c r="D543" s="25">
        <v>885.71991000000003</v>
      </c>
      <c r="E543" s="25">
        <v>3.8369595692235712</v>
      </c>
      <c r="F543" s="25"/>
      <c r="G543" s="25" t="s">
        <v>1452</v>
      </c>
      <c r="H543" s="25">
        <v>23083.9</v>
      </c>
      <c r="I543" s="25">
        <v>885.71991000000003</v>
      </c>
      <c r="J543" s="25">
        <v>3.8369595692235712</v>
      </c>
      <c r="K543" s="25"/>
      <c r="L543" s="25" t="s">
        <v>1452</v>
      </c>
      <c r="M543" s="25">
        <v>744.08075000000008</v>
      </c>
    </row>
    <row r="544" spans="1:13" ht="38.25" x14ac:dyDescent="0.2">
      <c r="A544" s="23" t="s">
        <v>172</v>
      </c>
      <c r="B544" s="23" t="s">
        <v>718</v>
      </c>
      <c r="C544" s="25">
        <v>23083.9</v>
      </c>
      <c r="D544" s="25">
        <v>885.71991000000003</v>
      </c>
      <c r="E544" s="25">
        <v>3.8369595692235712</v>
      </c>
      <c r="F544" s="25"/>
      <c r="G544" s="25" t="s">
        <v>1452</v>
      </c>
      <c r="H544" s="25">
        <v>23083.9</v>
      </c>
      <c r="I544" s="25">
        <v>885.71991000000003</v>
      </c>
      <c r="J544" s="25">
        <v>3.8369595692235712</v>
      </c>
      <c r="K544" s="25"/>
      <c r="L544" s="25" t="s">
        <v>1452</v>
      </c>
      <c r="M544" s="25">
        <v>744.08075000000008</v>
      </c>
    </row>
    <row r="545" spans="1:13" ht="25.5" x14ac:dyDescent="0.2">
      <c r="A545" s="23" t="s">
        <v>892</v>
      </c>
      <c r="B545" s="23" t="s">
        <v>1132</v>
      </c>
      <c r="C545" s="25">
        <v>7467.8</v>
      </c>
      <c r="D545" s="25"/>
      <c r="E545" s="25" t="s">
        <v>1589</v>
      </c>
      <c r="F545" s="25"/>
      <c r="G545" s="25" t="s">
        <v>1452</v>
      </c>
      <c r="H545" s="25">
        <v>7467.8</v>
      </c>
      <c r="I545" s="25"/>
      <c r="J545" s="25" t="s">
        <v>1589</v>
      </c>
      <c r="K545" s="25"/>
      <c r="L545" s="25" t="s">
        <v>1452</v>
      </c>
      <c r="M545" s="25"/>
    </row>
    <row r="546" spans="1:13" ht="25.5" x14ac:dyDescent="0.2">
      <c r="A546" s="23" t="s">
        <v>413</v>
      </c>
      <c r="B546" s="23" t="s">
        <v>5</v>
      </c>
      <c r="C546" s="25">
        <v>7467.8</v>
      </c>
      <c r="D546" s="25"/>
      <c r="E546" s="25" t="s">
        <v>1589</v>
      </c>
      <c r="F546" s="25"/>
      <c r="G546" s="25" t="s">
        <v>1452</v>
      </c>
      <c r="H546" s="25">
        <v>7467.8</v>
      </c>
      <c r="I546" s="25"/>
      <c r="J546" s="25" t="s">
        <v>1589</v>
      </c>
      <c r="K546" s="25"/>
      <c r="L546" s="25" t="s">
        <v>1452</v>
      </c>
      <c r="M546" s="25"/>
    </row>
    <row r="547" spans="1:13" ht="38.25" x14ac:dyDescent="0.2">
      <c r="A547" s="23" t="s">
        <v>206</v>
      </c>
      <c r="B547" s="23" t="s">
        <v>352</v>
      </c>
      <c r="C547" s="25">
        <v>1647573.7</v>
      </c>
      <c r="D547" s="25">
        <v>177393.58300000001</v>
      </c>
      <c r="E547" s="25">
        <v>10.766958892339689</v>
      </c>
      <c r="F547" s="25"/>
      <c r="G547" s="25" t="s">
        <v>1452</v>
      </c>
      <c r="H547" s="25">
        <v>1647573.7</v>
      </c>
      <c r="I547" s="25">
        <v>177393.58300000001</v>
      </c>
      <c r="J547" s="25">
        <v>10.766958892339689</v>
      </c>
      <c r="K547" s="25"/>
      <c r="L547" s="25" t="s">
        <v>1452</v>
      </c>
      <c r="M547" s="25">
        <v>177393.58300000001</v>
      </c>
    </row>
    <row r="548" spans="1:13" ht="38.25" x14ac:dyDescent="0.2">
      <c r="A548" s="23" t="s">
        <v>1014</v>
      </c>
      <c r="B548" s="23" t="s">
        <v>850</v>
      </c>
      <c r="C548" s="25">
        <v>1647573.7</v>
      </c>
      <c r="D548" s="25">
        <v>177393.58300000001</v>
      </c>
      <c r="E548" s="25">
        <v>10.766958892339689</v>
      </c>
      <c r="F548" s="25"/>
      <c r="G548" s="25" t="s">
        <v>1452</v>
      </c>
      <c r="H548" s="25">
        <v>1647573.7</v>
      </c>
      <c r="I548" s="25">
        <v>177393.58300000001</v>
      </c>
      <c r="J548" s="25">
        <v>10.766958892339689</v>
      </c>
      <c r="K548" s="25"/>
      <c r="L548" s="25" t="s">
        <v>1452</v>
      </c>
      <c r="M548" s="25">
        <v>177393.58300000001</v>
      </c>
    </row>
    <row r="549" spans="1:13" ht="38.25" x14ac:dyDescent="0.2">
      <c r="A549" s="23" t="s">
        <v>715</v>
      </c>
      <c r="B549" s="23" t="s">
        <v>772</v>
      </c>
      <c r="C549" s="25">
        <v>274000</v>
      </c>
      <c r="D549" s="25"/>
      <c r="E549" s="25" t="s">
        <v>1589</v>
      </c>
      <c r="F549" s="25"/>
      <c r="G549" s="25" t="s">
        <v>1452</v>
      </c>
      <c r="H549" s="25">
        <v>274000</v>
      </c>
      <c r="I549" s="25"/>
      <c r="J549" s="25" t="s">
        <v>1589</v>
      </c>
      <c r="K549" s="25"/>
      <c r="L549" s="25" t="s">
        <v>1452</v>
      </c>
      <c r="M549" s="25"/>
    </row>
    <row r="550" spans="1:13" ht="51" x14ac:dyDescent="0.2">
      <c r="A550" s="23" t="s">
        <v>201</v>
      </c>
      <c r="B550" s="23" t="s">
        <v>1223</v>
      </c>
      <c r="C550" s="25">
        <v>274000</v>
      </c>
      <c r="D550" s="25"/>
      <c r="E550" s="25" t="s">
        <v>1589</v>
      </c>
      <c r="F550" s="25"/>
      <c r="G550" s="25" t="s">
        <v>1452</v>
      </c>
      <c r="H550" s="25">
        <v>274000</v>
      </c>
      <c r="I550" s="25"/>
      <c r="J550" s="25" t="s">
        <v>1589</v>
      </c>
      <c r="K550" s="25"/>
      <c r="L550" s="25" t="s">
        <v>1452</v>
      </c>
      <c r="M550" s="25"/>
    </row>
    <row r="551" spans="1:13" ht="25.5" x14ac:dyDescent="0.2">
      <c r="A551" s="23" t="s">
        <v>226</v>
      </c>
      <c r="B551" s="23" t="s">
        <v>1133</v>
      </c>
      <c r="C551" s="25"/>
      <c r="D551" s="25">
        <v>7663.0358100000003</v>
      </c>
      <c r="E551" s="25" t="s">
        <v>1452</v>
      </c>
      <c r="F551" s="25"/>
      <c r="G551" s="25" t="s">
        <v>1452</v>
      </c>
      <c r="H551" s="25"/>
      <c r="I551" s="25">
        <v>7663.0358100000003</v>
      </c>
      <c r="J551" s="25" t="s">
        <v>1452</v>
      </c>
      <c r="K551" s="25"/>
      <c r="L551" s="25" t="s">
        <v>1452</v>
      </c>
      <c r="M551" s="25">
        <v>923.17893000000004</v>
      </c>
    </row>
    <row r="552" spans="1:13" ht="38.25" x14ac:dyDescent="0.2">
      <c r="A552" s="23" t="s">
        <v>517</v>
      </c>
      <c r="B552" s="23" t="s">
        <v>1185</v>
      </c>
      <c r="C552" s="25"/>
      <c r="D552" s="25">
        <v>7663.0358100000003</v>
      </c>
      <c r="E552" s="25" t="s">
        <v>1452</v>
      </c>
      <c r="F552" s="25"/>
      <c r="G552" s="25" t="s">
        <v>1452</v>
      </c>
      <c r="H552" s="25"/>
      <c r="I552" s="25">
        <v>7663.0358100000003</v>
      </c>
      <c r="J552" s="25" t="s">
        <v>1452</v>
      </c>
      <c r="K552" s="25"/>
      <c r="L552" s="25" t="s">
        <v>1452</v>
      </c>
      <c r="M552" s="25">
        <v>923.17893000000004</v>
      </c>
    </row>
    <row r="553" spans="1:13" ht="38.25" x14ac:dyDescent="0.2">
      <c r="A553" s="23" t="s">
        <v>234</v>
      </c>
      <c r="B553" s="23" t="s">
        <v>332</v>
      </c>
      <c r="C553" s="25">
        <v>3014.1</v>
      </c>
      <c r="D553" s="25">
        <v>3011.9115000000002</v>
      </c>
      <c r="E553" s="25">
        <v>99.927391261072955</v>
      </c>
      <c r="F553" s="25"/>
      <c r="G553" s="25" t="s">
        <v>1452</v>
      </c>
      <c r="H553" s="25">
        <v>3014.1</v>
      </c>
      <c r="I553" s="25">
        <v>3011.9115000000002</v>
      </c>
      <c r="J553" s="25">
        <v>99.927391261072955</v>
      </c>
      <c r="K553" s="25"/>
      <c r="L553" s="25" t="s">
        <v>1452</v>
      </c>
      <c r="M553" s="25">
        <v>3011.9115000000002</v>
      </c>
    </row>
    <row r="554" spans="1:13" ht="38.25" x14ac:dyDescent="0.2">
      <c r="A554" s="23" t="s">
        <v>525</v>
      </c>
      <c r="B554" s="23" t="s">
        <v>1234</v>
      </c>
      <c r="C554" s="25">
        <v>3014.1</v>
      </c>
      <c r="D554" s="25">
        <v>3011.9115000000002</v>
      </c>
      <c r="E554" s="25">
        <v>99.927391261072955</v>
      </c>
      <c r="F554" s="25"/>
      <c r="G554" s="25" t="s">
        <v>1452</v>
      </c>
      <c r="H554" s="25">
        <v>3014.1</v>
      </c>
      <c r="I554" s="25">
        <v>3011.9115000000002</v>
      </c>
      <c r="J554" s="25">
        <v>99.927391261072955</v>
      </c>
      <c r="K554" s="25"/>
      <c r="L554" s="25" t="s">
        <v>1452</v>
      </c>
      <c r="M554" s="25">
        <v>3011.9115000000002</v>
      </c>
    </row>
    <row r="555" spans="1:13" ht="25.5" x14ac:dyDescent="0.2">
      <c r="A555" s="23" t="s">
        <v>159</v>
      </c>
      <c r="B555" s="23" t="s">
        <v>536</v>
      </c>
      <c r="C555" s="25">
        <v>51850.9</v>
      </c>
      <c r="D555" s="25"/>
      <c r="E555" s="25" t="s">
        <v>1589</v>
      </c>
      <c r="F555" s="25"/>
      <c r="G555" s="25" t="s">
        <v>1452</v>
      </c>
      <c r="H555" s="25">
        <v>51850.9</v>
      </c>
      <c r="I555" s="25"/>
      <c r="J555" s="25" t="s">
        <v>1589</v>
      </c>
      <c r="K555" s="25"/>
      <c r="L555" s="25" t="s">
        <v>1452</v>
      </c>
      <c r="M555" s="25"/>
    </row>
    <row r="556" spans="1:13" ht="25.5" x14ac:dyDescent="0.2">
      <c r="A556" s="23" t="s">
        <v>428</v>
      </c>
      <c r="B556" s="23" t="s">
        <v>253</v>
      </c>
      <c r="C556" s="25">
        <v>51850.9</v>
      </c>
      <c r="D556" s="25"/>
      <c r="E556" s="25" t="s">
        <v>1589</v>
      </c>
      <c r="F556" s="25"/>
      <c r="G556" s="25" t="s">
        <v>1452</v>
      </c>
      <c r="H556" s="25">
        <v>51850.9</v>
      </c>
      <c r="I556" s="25"/>
      <c r="J556" s="25" t="s">
        <v>1589</v>
      </c>
      <c r="K556" s="25"/>
      <c r="L556" s="25" t="s">
        <v>1452</v>
      </c>
      <c r="M556" s="25"/>
    </row>
    <row r="557" spans="1:13" ht="38.25" x14ac:dyDescent="0.2">
      <c r="A557" s="23" t="s">
        <v>542</v>
      </c>
      <c r="B557" s="23" t="s">
        <v>241</v>
      </c>
      <c r="C557" s="25">
        <v>3372.5</v>
      </c>
      <c r="D557" s="25"/>
      <c r="E557" s="25" t="s">
        <v>1589</v>
      </c>
      <c r="F557" s="25"/>
      <c r="G557" s="25" t="s">
        <v>1452</v>
      </c>
      <c r="H557" s="25">
        <v>3372.5</v>
      </c>
      <c r="I557" s="25"/>
      <c r="J557" s="25" t="s">
        <v>1589</v>
      </c>
      <c r="K557" s="25"/>
      <c r="L557" s="25" t="s">
        <v>1452</v>
      </c>
      <c r="M557" s="25"/>
    </row>
    <row r="558" spans="1:13" ht="38.25" x14ac:dyDescent="0.2">
      <c r="A558" s="23" t="s">
        <v>29</v>
      </c>
      <c r="B558" s="23" t="s">
        <v>1189</v>
      </c>
      <c r="C558" s="25">
        <v>3372.5</v>
      </c>
      <c r="D558" s="25"/>
      <c r="E558" s="25" t="s">
        <v>1589</v>
      </c>
      <c r="F558" s="25"/>
      <c r="G558" s="25" t="s">
        <v>1452</v>
      </c>
      <c r="H558" s="25">
        <v>3372.5</v>
      </c>
      <c r="I558" s="25"/>
      <c r="J558" s="25" t="s">
        <v>1589</v>
      </c>
      <c r="K558" s="25"/>
      <c r="L558" s="25" t="s">
        <v>1452</v>
      </c>
      <c r="M558" s="25"/>
    </row>
    <row r="559" spans="1:13" ht="25.5" x14ac:dyDescent="0.2">
      <c r="A559" s="23" t="s">
        <v>1269</v>
      </c>
      <c r="B559" s="23" t="s">
        <v>393</v>
      </c>
      <c r="C559" s="25"/>
      <c r="D559" s="25"/>
      <c r="E559" s="25" t="s">
        <v>1452</v>
      </c>
      <c r="F559" s="25">
        <v>43402.6</v>
      </c>
      <c r="G559" s="25" t="s">
        <v>1589</v>
      </c>
      <c r="H559" s="25"/>
      <c r="I559" s="25"/>
      <c r="J559" s="25" t="s">
        <v>1452</v>
      </c>
      <c r="K559" s="25">
        <v>43402.6</v>
      </c>
      <c r="L559" s="25" t="s">
        <v>1589</v>
      </c>
      <c r="M559" s="25"/>
    </row>
    <row r="560" spans="1:13" ht="25.5" x14ac:dyDescent="0.2">
      <c r="A560" s="23" t="s">
        <v>1270</v>
      </c>
      <c r="B560" s="23" t="s">
        <v>1224</v>
      </c>
      <c r="C560" s="25"/>
      <c r="D560" s="25"/>
      <c r="E560" s="25" t="s">
        <v>1452</v>
      </c>
      <c r="F560" s="25">
        <v>43402.6</v>
      </c>
      <c r="G560" s="25" t="s">
        <v>1589</v>
      </c>
      <c r="H560" s="25"/>
      <c r="I560" s="25"/>
      <c r="J560" s="25" t="s">
        <v>1452</v>
      </c>
      <c r="K560" s="25">
        <v>43402.6</v>
      </c>
      <c r="L560" s="25" t="s">
        <v>1589</v>
      </c>
      <c r="M560" s="25"/>
    </row>
    <row r="561" spans="1:13" ht="25.5" x14ac:dyDescent="0.2">
      <c r="A561" s="23" t="s">
        <v>1294</v>
      </c>
      <c r="B561" s="23" t="s">
        <v>28</v>
      </c>
      <c r="C561" s="25"/>
      <c r="D561" s="25"/>
      <c r="E561" s="25" t="s">
        <v>1452</v>
      </c>
      <c r="F561" s="25">
        <v>135351.20000000001</v>
      </c>
      <c r="G561" s="25" t="s">
        <v>1589</v>
      </c>
      <c r="H561" s="25"/>
      <c r="I561" s="25"/>
      <c r="J561" s="25" t="s">
        <v>1452</v>
      </c>
      <c r="K561" s="25">
        <v>135351.20000000001</v>
      </c>
      <c r="L561" s="25" t="s">
        <v>1589</v>
      </c>
      <c r="M561" s="25"/>
    </row>
    <row r="562" spans="1:13" ht="25.5" x14ac:dyDescent="0.2">
      <c r="A562" s="23" t="s">
        <v>1271</v>
      </c>
      <c r="B562" s="23" t="s">
        <v>196</v>
      </c>
      <c r="C562" s="25"/>
      <c r="D562" s="25"/>
      <c r="E562" s="25" t="s">
        <v>1452</v>
      </c>
      <c r="F562" s="25">
        <v>135351.20000000001</v>
      </c>
      <c r="G562" s="25" t="s">
        <v>1589</v>
      </c>
      <c r="H562" s="25"/>
      <c r="I562" s="25"/>
      <c r="J562" s="25" t="s">
        <v>1452</v>
      </c>
      <c r="K562" s="25">
        <v>135351.20000000001</v>
      </c>
      <c r="L562" s="25" t="s">
        <v>1589</v>
      </c>
      <c r="M562" s="25"/>
    </row>
    <row r="563" spans="1:13" ht="25.5" x14ac:dyDescent="0.2">
      <c r="A563" s="23" t="s">
        <v>475</v>
      </c>
      <c r="B563" s="23" t="s">
        <v>1142</v>
      </c>
      <c r="C563" s="25">
        <v>76755.3</v>
      </c>
      <c r="D563" s="25">
        <v>22021.203600000001</v>
      </c>
      <c r="E563" s="25">
        <v>28.690140745981058</v>
      </c>
      <c r="F563" s="25">
        <v>4997.2</v>
      </c>
      <c r="G563" s="25" t="s">
        <v>1590</v>
      </c>
      <c r="H563" s="25">
        <v>76755.3</v>
      </c>
      <c r="I563" s="25">
        <v>22021.203600000001</v>
      </c>
      <c r="J563" s="25">
        <v>28.690140745981058</v>
      </c>
      <c r="K563" s="25"/>
      <c r="L563" s="25" t="s">
        <v>1452</v>
      </c>
      <c r="M563" s="25">
        <v>22793.1639</v>
      </c>
    </row>
    <row r="564" spans="1:13" ht="25.5" x14ac:dyDescent="0.2">
      <c r="A564" s="23" t="s">
        <v>524</v>
      </c>
      <c r="B564" s="23" t="s">
        <v>1222</v>
      </c>
      <c r="C564" s="25">
        <v>76755.3</v>
      </c>
      <c r="D564" s="25">
        <v>22021.203600000001</v>
      </c>
      <c r="E564" s="25">
        <v>28.690140745981058</v>
      </c>
      <c r="F564" s="25"/>
      <c r="G564" s="25" t="s">
        <v>1452</v>
      </c>
      <c r="H564" s="25">
        <v>76755.3</v>
      </c>
      <c r="I564" s="25">
        <v>22021.203600000001</v>
      </c>
      <c r="J564" s="25">
        <v>28.690140745981058</v>
      </c>
      <c r="K564" s="25"/>
      <c r="L564" s="25" t="s">
        <v>1452</v>
      </c>
      <c r="M564" s="25">
        <v>22793.1639</v>
      </c>
    </row>
    <row r="565" spans="1:13" ht="63.75" x14ac:dyDescent="0.2">
      <c r="A565" s="23" t="s">
        <v>858</v>
      </c>
      <c r="B565" s="23" t="s">
        <v>587</v>
      </c>
      <c r="C565" s="25">
        <v>76755.3</v>
      </c>
      <c r="D565" s="25">
        <v>22021.203600000001</v>
      </c>
      <c r="E565" s="25">
        <v>28.690140745981058</v>
      </c>
      <c r="F565" s="25"/>
      <c r="G565" s="25" t="s">
        <v>1452</v>
      </c>
      <c r="H565" s="25">
        <v>76755.3</v>
      </c>
      <c r="I565" s="25">
        <v>22021.203600000001</v>
      </c>
      <c r="J565" s="25">
        <v>28.690140745981058</v>
      </c>
      <c r="K565" s="25"/>
      <c r="L565" s="25" t="s">
        <v>1452</v>
      </c>
      <c r="M565" s="25">
        <v>22793.1639</v>
      </c>
    </row>
    <row r="566" spans="1:13" ht="25.5" x14ac:dyDescent="0.2">
      <c r="A566" s="23" t="s">
        <v>1272</v>
      </c>
      <c r="B566" s="23" t="s">
        <v>775</v>
      </c>
      <c r="C566" s="25"/>
      <c r="D566" s="25"/>
      <c r="E566" s="25" t="s">
        <v>1452</v>
      </c>
      <c r="F566" s="25">
        <v>4997.2</v>
      </c>
      <c r="G566" s="25" t="s">
        <v>1589</v>
      </c>
      <c r="H566" s="25"/>
      <c r="I566" s="25"/>
      <c r="J566" s="25" t="s">
        <v>1452</v>
      </c>
      <c r="K566" s="25"/>
      <c r="L566" s="25" t="s">
        <v>1452</v>
      </c>
      <c r="M566" s="25"/>
    </row>
    <row r="567" spans="1:13" ht="25.5" x14ac:dyDescent="0.2">
      <c r="A567" s="23" t="s">
        <v>1273</v>
      </c>
      <c r="B567" s="23" t="s">
        <v>347</v>
      </c>
      <c r="C567" s="25"/>
      <c r="D567" s="25"/>
      <c r="E567" s="25" t="s">
        <v>1452</v>
      </c>
      <c r="F567" s="25">
        <v>4997.2</v>
      </c>
      <c r="G567" s="25" t="s">
        <v>1589</v>
      </c>
      <c r="H567" s="25"/>
      <c r="I567" s="25"/>
      <c r="J567" s="25" t="s">
        <v>1452</v>
      </c>
      <c r="K567" s="25"/>
      <c r="L567" s="25" t="s">
        <v>1452</v>
      </c>
      <c r="M567" s="25"/>
    </row>
    <row r="568" spans="1:13" x14ac:dyDescent="0.2">
      <c r="A568" s="23" t="s">
        <v>1227</v>
      </c>
      <c r="B568" s="23" t="s">
        <v>419</v>
      </c>
      <c r="C568" s="25">
        <v>181422.65327000001</v>
      </c>
      <c r="D568" s="25">
        <v>3572.4092000000001</v>
      </c>
      <c r="E568" s="25">
        <v>1.9691086728201503</v>
      </c>
      <c r="F568" s="25">
        <v>81238.372910000006</v>
      </c>
      <c r="G568" s="25">
        <v>4.397440608464299</v>
      </c>
      <c r="H568" s="25">
        <v>178011.99627</v>
      </c>
      <c r="I568" s="25">
        <v>746.64919999999995</v>
      </c>
      <c r="J568" s="25">
        <v>0.41943757479553151</v>
      </c>
      <c r="K568" s="25">
        <v>80110</v>
      </c>
      <c r="L568" s="25">
        <v>0.93202995880664086</v>
      </c>
      <c r="M568" s="25">
        <v>750</v>
      </c>
    </row>
    <row r="569" spans="1:13" ht="25.5" x14ac:dyDescent="0.2">
      <c r="A569" s="23" t="s">
        <v>24</v>
      </c>
      <c r="B569" s="23" t="s">
        <v>142</v>
      </c>
      <c r="C569" s="25">
        <v>178011.99627</v>
      </c>
      <c r="D569" s="25">
        <v>746.64919999999995</v>
      </c>
      <c r="E569" s="25">
        <v>0.41943757479553151</v>
      </c>
      <c r="F569" s="25">
        <v>80110</v>
      </c>
      <c r="G569" s="25">
        <v>0.93202995880664086</v>
      </c>
      <c r="H569" s="25">
        <v>178011.99627</v>
      </c>
      <c r="I569" s="25">
        <v>746.64919999999995</v>
      </c>
      <c r="J569" s="25">
        <v>0.41943757479553151</v>
      </c>
      <c r="K569" s="25">
        <v>80110</v>
      </c>
      <c r="L569" s="25">
        <v>0.93202995880664086</v>
      </c>
      <c r="M569" s="25">
        <v>750</v>
      </c>
    </row>
    <row r="570" spans="1:13" ht="25.5" x14ac:dyDescent="0.2">
      <c r="A570" s="23" t="s">
        <v>953</v>
      </c>
      <c r="B570" s="23" t="s">
        <v>331</v>
      </c>
      <c r="C570" s="25">
        <v>750</v>
      </c>
      <c r="D570" s="25">
        <v>746.64919999999995</v>
      </c>
      <c r="E570" s="25">
        <v>99.55322666666666</v>
      </c>
      <c r="F570" s="25">
        <v>5110</v>
      </c>
      <c r="G570" s="25">
        <v>14.611530332681017</v>
      </c>
      <c r="H570" s="25">
        <v>750</v>
      </c>
      <c r="I570" s="25">
        <v>746.64919999999995</v>
      </c>
      <c r="J570" s="25">
        <v>99.55322666666666</v>
      </c>
      <c r="K570" s="25">
        <v>5110</v>
      </c>
      <c r="L570" s="25">
        <v>14.611530332681017</v>
      </c>
      <c r="M570" s="25">
        <v>750</v>
      </c>
    </row>
    <row r="571" spans="1:13" ht="63.75" x14ac:dyDescent="0.2">
      <c r="A571" s="23" t="s">
        <v>390</v>
      </c>
      <c r="B571" s="23" t="s">
        <v>771</v>
      </c>
      <c r="C571" s="25">
        <v>177261.99627</v>
      </c>
      <c r="D571" s="25"/>
      <c r="E571" s="25" t="s">
        <v>1589</v>
      </c>
      <c r="F571" s="25">
        <v>75000</v>
      </c>
      <c r="G571" s="25" t="s">
        <v>1589</v>
      </c>
      <c r="H571" s="25">
        <v>177261.99627</v>
      </c>
      <c r="I571" s="25"/>
      <c r="J571" s="25" t="s">
        <v>1589</v>
      </c>
      <c r="K571" s="25">
        <v>75000</v>
      </c>
      <c r="L571" s="25" t="s">
        <v>1589</v>
      </c>
      <c r="M571" s="25"/>
    </row>
    <row r="572" spans="1:13" x14ac:dyDescent="0.2">
      <c r="A572" s="23" t="s">
        <v>735</v>
      </c>
      <c r="B572" s="23" t="s">
        <v>804</v>
      </c>
      <c r="C572" s="25">
        <v>1999.6569999999999</v>
      </c>
      <c r="D572" s="25">
        <v>1399.76</v>
      </c>
      <c r="E572" s="25">
        <v>70.000005000857641</v>
      </c>
      <c r="F572" s="25">
        <v>-3.6677900000000001</v>
      </c>
      <c r="G572" s="25" t="s">
        <v>1589</v>
      </c>
      <c r="H572" s="25"/>
      <c r="I572" s="25"/>
      <c r="J572" s="25" t="s">
        <v>1452</v>
      </c>
      <c r="K572" s="25"/>
      <c r="L572" s="25" t="s">
        <v>1452</v>
      </c>
      <c r="M572" s="25"/>
    </row>
    <row r="573" spans="1:13" ht="25.5" x14ac:dyDescent="0.2">
      <c r="A573" s="23" t="s">
        <v>360</v>
      </c>
      <c r="B573" s="23" t="s">
        <v>179</v>
      </c>
      <c r="C573" s="25">
        <v>1999.6569999999999</v>
      </c>
      <c r="D573" s="25">
        <v>1399.76</v>
      </c>
      <c r="E573" s="25">
        <v>70.000005000857641</v>
      </c>
      <c r="F573" s="25">
        <v>-3.6677900000000001</v>
      </c>
      <c r="G573" s="25" t="s">
        <v>1589</v>
      </c>
      <c r="H573" s="25"/>
      <c r="I573" s="25"/>
      <c r="J573" s="25" t="s">
        <v>1452</v>
      </c>
      <c r="K573" s="25"/>
      <c r="L573" s="25" t="s">
        <v>1452</v>
      </c>
      <c r="M573" s="25"/>
    </row>
    <row r="574" spans="1:13" ht="25.5" x14ac:dyDescent="0.2">
      <c r="A574" s="23" t="s">
        <v>167</v>
      </c>
      <c r="B574" s="23" t="s">
        <v>661</v>
      </c>
      <c r="C574" s="25">
        <v>1400</v>
      </c>
      <c r="D574" s="25">
        <v>1400</v>
      </c>
      <c r="E574" s="25">
        <v>100</v>
      </c>
      <c r="F574" s="25">
        <v>1065</v>
      </c>
      <c r="G574" s="25">
        <v>131.45539906103286</v>
      </c>
      <c r="H574" s="25"/>
      <c r="I574" s="25"/>
      <c r="J574" s="25" t="s">
        <v>1452</v>
      </c>
      <c r="K574" s="25"/>
      <c r="L574" s="25" t="s">
        <v>1452</v>
      </c>
      <c r="M574" s="25"/>
    </row>
    <row r="575" spans="1:13" ht="25.5" x14ac:dyDescent="0.2">
      <c r="A575" s="23" t="s">
        <v>482</v>
      </c>
      <c r="B575" s="23" t="s">
        <v>679</v>
      </c>
      <c r="C575" s="25">
        <v>11</v>
      </c>
      <c r="D575" s="25">
        <v>26</v>
      </c>
      <c r="E575" s="25" t="s">
        <v>1590</v>
      </c>
      <c r="F575" s="25">
        <v>67.040700000000001</v>
      </c>
      <c r="G575" s="25">
        <v>38.782411281505112</v>
      </c>
      <c r="H575" s="25"/>
      <c r="I575" s="25"/>
      <c r="J575" s="25" t="s">
        <v>1452</v>
      </c>
      <c r="K575" s="25"/>
      <c r="L575" s="25" t="s">
        <v>1452</v>
      </c>
      <c r="M575" s="25"/>
    </row>
    <row r="576" spans="1:13" ht="25.5" x14ac:dyDescent="0.2">
      <c r="A576" s="23" t="s">
        <v>1075</v>
      </c>
      <c r="B576" s="23" t="s">
        <v>931</v>
      </c>
      <c r="C576" s="25">
        <v>1400</v>
      </c>
      <c r="D576" s="25">
        <v>1400</v>
      </c>
      <c r="E576" s="25">
        <v>100</v>
      </c>
      <c r="F576" s="25"/>
      <c r="G576" s="25" t="s">
        <v>1452</v>
      </c>
      <c r="H576" s="25"/>
      <c r="I576" s="25"/>
      <c r="J576" s="25" t="s">
        <v>1452</v>
      </c>
      <c r="K576" s="25"/>
      <c r="L576" s="25" t="s">
        <v>1452</v>
      </c>
      <c r="M576" s="25"/>
    </row>
    <row r="577" spans="1:13" ht="25.5" x14ac:dyDescent="0.2">
      <c r="A577" s="23" t="s">
        <v>1075</v>
      </c>
      <c r="B577" s="23" t="s">
        <v>931</v>
      </c>
      <c r="C577" s="25"/>
      <c r="D577" s="25"/>
      <c r="E577" s="25" t="s">
        <v>1452</v>
      </c>
      <c r="F577" s="25">
        <v>800</v>
      </c>
      <c r="G577" s="25" t="s">
        <v>1589</v>
      </c>
      <c r="H577" s="25"/>
      <c r="I577" s="25"/>
      <c r="J577" s="25" t="s">
        <v>1452</v>
      </c>
      <c r="K577" s="25"/>
      <c r="L577" s="25" t="s">
        <v>1452</v>
      </c>
      <c r="M577" s="25"/>
    </row>
    <row r="578" spans="1:13" ht="25.5" x14ac:dyDescent="0.2">
      <c r="A578" s="23" t="s">
        <v>1274</v>
      </c>
      <c r="B578" s="23" t="s">
        <v>983</v>
      </c>
      <c r="C578" s="25"/>
      <c r="D578" s="25"/>
      <c r="E578" s="25" t="s">
        <v>1452</v>
      </c>
      <c r="F578" s="25">
        <v>265</v>
      </c>
      <c r="G578" s="25" t="s">
        <v>1589</v>
      </c>
      <c r="H578" s="25"/>
      <c r="I578" s="25"/>
      <c r="J578" s="25" t="s">
        <v>1452</v>
      </c>
      <c r="K578" s="25"/>
      <c r="L578" s="25" t="s">
        <v>1452</v>
      </c>
      <c r="M578" s="25"/>
    </row>
    <row r="579" spans="1:13" ht="25.5" x14ac:dyDescent="0.2">
      <c r="A579" s="23" t="s">
        <v>249</v>
      </c>
      <c r="B579" s="23" t="s">
        <v>1013</v>
      </c>
      <c r="C579" s="25">
        <v>11</v>
      </c>
      <c r="D579" s="25">
        <v>26</v>
      </c>
      <c r="E579" s="25" t="s">
        <v>1590</v>
      </c>
      <c r="F579" s="25">
        <v>67.040700000000001</v>
      </c>
      <c r="G579" s="25">
        <v>38.782411281505112</v>
      </c>
      <c r="H579" s="25"/>
      <c r="I579" s="25"/>
      <c r="J579" s="25" t="s">
        <v>1452</v>
      </c>
      <c r="K579" s="25"/>
      <c r="L579" s="25" t="s">
        <v>1452</v>
      </c>
      <c r="M579" s="25"/>
    </row>
    <row r="580" spans="1:13" x14ac:dyDescent="0.2">
      <c r="A580" s="23" t="s">
        <v>1097</v>
      </c>
      <c r="B580" s="23" t="s">
        <v>546</v>
      </c>
      <c r="C580" s="25">
        <v>764.95</v>
      </c>
      <c r="D580" s="25">
        <v>572.80999999999995</v>
      </c>
      <c r="E580" s="25">
        <v>74.882018432577283</v>
      </c>
      <c r="F580" s="25">
        <v>567.94313999999997</v>
      </c>
      <c r="G580" s="25">
        <v>100.85692733254952</v>
      </c>
      <c r="H580" s="25">
        <v>21</v>
      </c>
      <c r="I580" s="25">
        <v>112.2</v>
      </c>
      <c r="J580" s="25" t="s">
        <v>1590</v>
      </c>
      <c r="K580" s="25">
        <v>6</v>
      </c>
      <c r="L580" s="25" t="s">
        <v>1590</v>
      </c>
      <c r="M580" s="25">
        <v>98.2</v>
      </c>
    </row>
    <row r="581" spans="1:13" x14ac:dyDescent="0.2">
      <c r="A581" s="23" t="s">
        <v>1147</v>
      </c>
      <c r="B581" s="23" t="s">
        <v>513</v>
      </c>
      <c r="C581" s="25">
        <v>21</v>
      </c>
      <c r="D581" s="25">
        <v>112.2</v>
      </c>
      <c r="E581" s="25" t="s">
        <v>1590</v>
      </c>
      <c r="F581" s="25">
        <v>6</v>
      </c>
      <c r="G581" s="25" t="s">
        <v>1590</v>
      </c>
      <c r="H581" s="25">
        <v>21</v>
      </c>
      <c r="I581" s="25">
        <v>112.2</v>
      </c>
      <c r="J581" s="25" t="s">
        <v>1590</v>
      </c>
      <c r="K581" s="25">
        <v>6</v>
      </c>
      <c r="L581" s="25" t="s">
        <v>1590</v>
      </c>
      <c r="M581" s="25">
        <v>98.2</v>
      </c>
    </row>
    <row r="582" spans="1:13" x14ac:dyDescent="0.2">
      <c r="A582" s="23" t="s">
        <v>1109</v>
      </c>
      <c r="B582" s="23" t="s">
        <v>513</v>
      </c>
      <c r="C582" s="25">
        <v>21</v>
      </c>
      <c r="D582" s="25">
        <v>112.2</v>
      </c>
      <c r="E582" s="25" t="s">
        <v>1590</v>
      </c>
      <c r="F582" s="25">
        <v>6</v>
      </c>
      <c r="G582" s="25" t="s">
        <v>1590</v>
      </c>
      <c r="H582" s="25">
        <v>21</v>
      </c>
      <c r="I582" s="25">
        <v>112.2</v>
      </c>
      <c r="J582" s="25" t="s">
        <v>1590</v>
      </c>
      <c r="K582" s="25">
        <v>6</v>
      </c>
      <c r="L582" s="25" t="s">
        <v>1590</v>
      </c>
      <c r="M582" s="25">
        <v>98.2</v>
      </c>
    </row>
    <row r="583" spans="1:13" x14ac:dyDescent="0.2">
      <c r="A583" s="23" t="s">
        <v>1275</v>
      </c>
      <c r="B583" s="23" t="s">
        <v>247</v>
      </c>
      <c r="C583" s="25"/>
      <c r="D583" s="25"/>
      <c r="E583" s="25" t="s">
        <v>1452</v>
      </c>
      <c r="F583" s="25">
        <v>8.3931400000000007</v>
      </c>
      <c r="G583" s="25" t="s">
        <v>1589</v>
      </c>
      <c r="H583" s="25"/>
      <c r="I583" s="25"/>
      <c r="J583" s="25" t="s">
        <v>1452</v>
      </c>
      <c r="K583" s="25"/>
      <c r="L583" s="25" t="s">
        <v>1452</v>
      </c>
      <c r="M583" s="25"/>
    </row>
    <row r="584" spans="1:13" ht="25.5" x14ac:dyDescent="0.2">
      <c r="A584" s="23" t="s">
        <v>1276</v>
      </c>
      <c r="B584" s="23" t="s">
        <v>310</v>
      </c>
      <c r="C584" s="25"/>
      <c r="D584" s="25"/>
      <c r="E584" s="25" t="s">
        <v>1452</v>
      </c>
      <c r="F584" s="25">
        <v>8.3931400000000007</v>
      </c>
      <c r="G584" s="25" t="s">
        <v>1589</v>
      </c>
      <c r="H584" s="25"/>
      <c r="I584" s="25"/>
      <c r="J584" s="25" t="s">
        <v>1452</v>
      </c>
      <c r="K584" s="25"/>
      <c r="L584" s="25" t="s">
        <v>1452</v>
      </c>
      <c r="M584" s="25"/>
    </row>
    <row r="585" spans="1:13" x14ac:dyDescent="0.2">
      <c r="A585" s="23" t="s">
        <v>563</v>
      </c>
      <c r="B585" s="23" t="s">
        <v>224</v>
      </c>
      <c r="C585" s="25">
        <v>738.95</v>
      </c>
      <c r="D585" s="25">
        <v>395.61</v>
      </c>
      <c r="E585" s="25">
        <v>53.536775153934634</v>
      </c>
      <c r="F585" s="25">
        <v>426.55</v>
      </c>
      <c r="G585" s="25">
        <v>92.746454108545308</v>
      </c>
      <c r="H585" s="25"/>
      <c r="I585" s="25"/>
      <c r="J585" s="25" t="s">
        <v>1452</v>
      </c>
      <c r="K585" s="25"/>
      <c r="L585" s="25" t="s">
        <v>1452</v>
      </c>
      <c r="M585" s="25"/>
    </row>
    <row r="586" spans="1:13" x14ac:dyDescent="0.2">
      <c r="A586" s="23" t="s">
        <v>839</v>
      </c>
      <c r="B586" s="23" t="s">
        <v>1052</v>
      </c>
      <c r="C586" s="25">
        <v>5</v>
      </c>
      <c r="D586" s="25">
        <v>5</v>
      </c>
      <c r="E586" s="25">
        <v>100</v>
      </c>
      <c r="F586" s="25"/>
      <c r="G586" s="25" t="s">
        <v>1452</v>
      </c>
      <c r="H586" s="25"/>
      <c r="I586" s="25"/>
      <c r="J586" s="25" t="s">
        <v>1452</v>
      </c>
      <c r="K586" s="25"/>
      <c r="L586" s="25" t="s">
        <v>1452</v>
      </c>
      <c r="M586" s="25"/>
    </row>
    <row r="587" spans="1:13" x14ac:dyDescent="0.2">
      <c r="A587" s="23" t="s">
        <v>209</v>
      </c>
      <c r="B587" s="23" t="s">
        <v>183</v>
      </c>
      <c r="C587" s="25"/>
      <c r="D587" s="25">
        <v>60</v>
      </c>
      <c r="E587" s="25" t="s">
        <v>1452</v>
      </c>
      <c r="F587" s="25">
        <v>127</v>
      </c>
      <c r="G587" s="25">
        <v>47.244094488188978</v>
      </c>
      <c r="H587" s="25"/>
      <c r="I587" s="25"/>
      <c r="J587" s="25" t="s">
        <v>1452</v>
      </c>
      <c r="K587" s="25"/>
      <c r="L587" s="25" t="s">
        <v>1452</v>
      </c>
      <c r="M587" s="25"/>
    </row>
    <row r="588" spans="1:13" ht="25.5" x14ac:dyDescent="0.2">
      <c r="A588" s="23" t="s">
        <v>1084</v>
      </c>
      <c r="B588" s="23" t="s">
        <v>453</v>
      </c>
      <c r="C588" s="25">
        <v>643.95000000000005</v>
      </c>
      <c r="D588" s="25">
        <v>317.61</v>
      </c>
      <c r="E588" s="25">
        <v>49.322152341020264</v>
      </c>
      <c r="F588" s="25">
        <v>381.55</v>
      </c>
      <c r="G588" s="25">
        <v>83.242039051238365</v>
      </c>
      <c r="H588" s="25"/>
      <c r="I588" s="25"/>
      <c r="J588" s="25"/>
      <c r="K588" s="25"/>
      <c r="L588" s="25" t="s">
        <v>1452</v>
      </c>
      <c r="M588" s="25"/>
    </row>
    <row r="589" spans="1:13" x14ac:dyDescent="0.2">
      <c r="A589" s="23" t="s">
        <v>1230</v>
      </c>
      <c r="B589" s="23" t="s">
        <v>224</v>
      </c>
      <c r="C589" s="25">
        <v>95</v>
      </c>
      <c r="D589" s="25">
        <v>78</v>
      </c>
      <c r="E589" s="25">
        <v>82.10526315789474</v>
      </c>
      <c r="F589" s="25">
        <v>45</v>
      </c>
      <c r="G589" s="25">
        <v>173.33333333333334</v>
      </c>
      <c r="H589" s="25"/>
      <c r="I589" s="25"/>
      <c r="J589" s="25"/>
      <c r="K589" s="25"/>
      <c r="L589" s="25" t="s">
        <v>1452</v>
      </c>
      <c r="M589" s="25"/>
    </row>
    <row r="590" spans="1:13" x14ac:dyDescent="0.2">
      <c r="A590" s="23" t="s">
        <v>269</v>
      </c>
      <c r="B590" s="23" t="s">
        <v>1052</v>
      </c>
      <c r="C590" s="25">
        <v>5</v>
      </c>
      <c r="D590" s="25">
        <v>5</v>
      </c>
      <c r="E590" s="25">
        <v>100</v>
      </c>
      <c r="F590" s="25"/>
      <c r="G590" s="25" t="s">
        <v>1452</v>
      </c>
      <c r="H590" s="25"/>
      <c r="I590" s="25"/>
      <c r="J590" s="25"/>
      <c r="K590" s="25"/>
      <c r="L590" s="25" t="s">
        <v>1452</v>
      </c>
      <c r="M590" s="25"/>
    </row>
    <row r="591" spans="1:13" x14ac:dyDescent="0.2">
      <c r="A591" s="23" t="s">
        <v>936</v>
      </c>
      <c r="B591" s="23" t="s">
        <v>183</v>
      </c>
      <c r="C591" s="25"/>
      <c r="D591" s="25">
        <v>60</v>
      </c>
      <c r="E591" s="25" t="s">
        <v>1452</v>
      </c>
      <c r="F591" s="25">
        <v>127</v>
      </c>
      <c r="G591" s="25">
        <v>47.244094488188978</v>
      </c>
      <c r="H591" s="25"/>
      <c r="I591" s="25"/>
      <c r="J591" s="25"/>
      <c r="K591" s="25"/>
      <c r="L591" s="25" t="s">
        <v>1452</v>
      </c>
      <c r="M591" s="25"/>
    </row>
    <row r="592" spans="1:13" ht="38.25" x14ac:dyDescent="0.2">
      <c r="A592" s="23" t="s">
        <v>378</v>
      </c>
      <c r="B592" s="23" t="s">
        <v>612</v>
      </c>
      <c r="C592" s="25">
        <v>815.26886999999999</v>
      </c>
      <c r="D592" s="25">
        <v>21740.165860000001</v>
      </c>
      <c r="E592" s="25" t="s">
        <v>1590</v>
      </c>
      <c r="F592" s="25">
        <v>39787.428760000003</v>
      </c>
      <c r="G592" s="25">
        <v>54.640791168330828</v>
      </c>
      <c r="H592" s="25"/>
      <c r="I592" s="25">
        <v>41569.801899999999</v>
      </c>
      <c r="J592" s="25" t="s">
        <v>1452</v>
      </c>
      <c r="K592" s="25">
        <v>87421.564209999997</v>
      </c>
      <c r="L592" s="25">
        <v>47.550970147529</v>
      </c>
      <c r="M592" s="25">
        <v>43.703059999999823</v>
      </c>
    </row>
    <row r="593" spans="1:13" ht="51" x14ac:dyDescent="0.2">
      <c r="A593" s="23" t="s">
        <v>1031</v>
      </c>
      <c r="B593" s="23" t="s">
        <v>976</v>
      </c>
      <c r="C593" s="25">
        <v>815.26886999999999</v>
      </c>
      <c r="D593" s="25">
        <v>21740.165860000001</v>
      </c>
      <c r="E593" s="25" t="s">
        <v>1590</v>
      </c>
      <c r="F593" s="25">
        <v>328.35160999999999</v>
      </c>
      <c r="G593" s="25" t="s">
        <v>1590</v>
      </c>
      <c r="H593" s="25"/>
      <c r="I593" s="25">
        <v>41569.801899999999</v>
      </c>
      <c r="J593" s="25" t="s">
        <v>1452</v>
      </c>
      <c r="K593" s="25">
        <v>48627.54537</v>
      </c>
      <c r="L593" s="25">
        <v>85.486120230213871</v>
      </c>
      <c r="M593" s="25">
        <v>43.703059999999823</v>
      </c>
    </row>
    <row r="594" spans="1:13" ht="25.5" x14ac:dyDescent="0.2">
      <c r="A594" s="23" t="s">
        <v>1031</v>
      </c>
      <c r="B594" s="23" t="s">
        <v>222</v>
      </c>
      <c r="C594" s="25"/>
      <c r="D594" s="25">
        <v>21261.999980000001</v>
      </c>
      <c r="E594" s="25" t="s">
        <v>1452</v>
      </c>
      <c r="F594" s="25">
        <v>39459.077149999997</v>
      </c>
      <c r="G594" s="25">
        <v>53.883672695067077</v>
      </c>
      <c r="H594" s="25"/>
      <c r="I594" s="25">
        <v>41569.801899999999</v>
      </c>
      <c r="J594" s="25" t="s">
        <v>1452</v>
      </c>
      <c r="K594" s="25">
        <v>38794.018839999997</v>
      </c>
      <c r="L594" s="25">
        <v>107.15518304883105</v>
      </c>
      <c r="M594" s="25"/>
    </row>
    <row r="595" spans="1:13" ht="51" x14ac:dyDescent="0.2">
      <c r="A595" s="23" t="s">
        <v>544</v>
      </c>
      <c r="B595" s="23" t="s">
        <v>270</v>
      </c>
      <c r="C595" s="25"/>
      <c r="D595" s="25">
        <v>21261.999980000001</v>
      </c>
      <c r="E595" s="25" t="s">
        <v>1452</v>
      </c>
      <c r="F595" s="25">
        <v>328.35160999999999</v>
      </c>
      <c r="G595" s="25" t="s">
        <v>1590</v>
      </c>
      <c r="H595" s="25"/>
      <c r="I595" s="25">
        <v>41569.801899999999</v>
      </c>
      <c r="J595" s="25" t="s">
        <v>1452</v>
      </c>
      <c r="K595" s="25">
        <v>328.35160999999999</v>
      </c>
      <c r="L595" s="25" t="s">
        <v>1590</v>
      </c>
      <c r="M595" s="25">
        <v>43.703059999999823</v>
      </c>
    </row>
    <row r="596" spans="1:13" ht="51" x14ac:dyDescent="0.2">
      <c r="A596" s="23" t="s">
        <v>31</v>
      </c>
      <c r="B596" s="23" t="s">
        <v>128</v>
      </c>
      <c r="C596" s="25">
        <v>425.50778000000003</v>
      </c>
      <c r="D596" s="25">
        <v>425.91642999999999</v>
      </c>
      <c r="E596" s="25">
        <v>100.09603819699842</v>
      </c>
      <c r="F596" s="25"/>
      <c r="G596" s="25" t="s">
        <v>1452</v>
      </c>
      <c r="H596" s="25"/>
      <c r="I596" s="25"/>
      <c r="J596" s="25" t="s">
        <v>1452</v>
      </c>
      <c r="K596" s="25"/>
      <c r="L596" s="25" t="s">
        <v>1452</v>
      </c>
      <c r="M596" s="25"/>
    </row>
    <row r="597" spans="1:13" ht="51" x14ac:dyDescent="0.2">
      <c r="A597" s="23" t="s">
        <v>1157</v>
      </c>
      <c r="B597" s="23" t="s">
        <v>73</v>
      </c>
      <c r="C597" s="25">
        <v>337.51164</v>
      </c>
      <c r="D597" s="25"/>
      <c r="E597" s="25" t="s">
        <v>1589</v>
      </c>
      <c r="F597" s="25"/>
      <c r="G597" s="25" t="s">
        <v>1452</v>
      </c>
      <c r="H597" s="25"/>
      <c r="I597" s="25"/>
      <c r="J597" s="25" t="s">
        <v>1452</v>
      </c>
      <c r="K597" s="25"/>
      <c r="L597" s="25" t="s">
        <v>1452</v>
      </c>
      <c r="M597" s="25"/>
    </row>
    <row r="598" spans="1:13" ht="51" x14ac:dyDescent="0.2">
      <c r="A598" s="23" t="s">
        <v>107</v>
      </c>
      <c r="B598" s="23" t="s">
        <v>642</v>
      </c>
      <c r="C598" s="25">
        <v>52.249450000000003</v>
      </c>
      <c r="D598" s="25">
        <v>52.249450000000003</v>
      </c>
      <c r="E598" s="25">
        <v>100</v>
      </c>
      <c r="F598" s="25"/>
      <c r="G598" s="25" t="s">
        <v>1452</v>
      </c>
      <c r="H598" s="25"/>
      <c r="I598" s="25"/>
      <c r="J598" s="25" t="s">
        <v>1452</v>
      </c>
      <c r="K598" s="25"/>
      <c r="L598" s="25" t="s">
        <v>1452</v>
      </c>
      <c r="M598" s="25"/>
    </row>
    <row r="599" spans="1:13" ht="25.5" x14ac:dyDescent="0.2">
      <c r="A599" s="23" t="s">
        <v>440</v>
      </c>
      <c r="B599" s="23" t="s">
        <v>263</v>
      </c>
      <c r="C599" s="25"/>
      <c r="D599" s="25">
        <v>20143.335719999999</v>
      </c>
      <c r="E599" s="25" t="s">
        <v>1452</v>
      </c>
      <c r="F599" s="25">
        <v>38794.018839999997</v>
      </c>
      <c r="G599" s="25">
        <v>51.923817955231989</v>
      </c>
      <c r="H599" s="25"/>
      <c r="I599" s="25">
        <v>20143.335719999999</v>
      </c>
      <c r="J599" s="25" t="s">
        <v>1452</v>
      </c>
      <c r="K599" s="25">
        <v>38794.018839999997</v>
      </c>
      <c r="L599" s="25">
        <v>51.923817955231989</v>
      </c>
      <c r="M599" s="25">
        <v>-15.306940000002214</v>
      </c>
    </row>
    <row r="600" spans="1:13" ht="25.5" x14ac:dyDescent="0.2">
      <c r="A600" s="23" t="s">
        <v>67</v>
      </c>
      <c r="B600" s="23" t="s">
        <v>550</v>
      </c>
      <c r="C600" s="25"/>
      <c r="D600" s="25">
        <v>4061.8185600000002</v>
      </c>
      <c r="E600" s="25" t="s">
        <v>1452</v>
      </c>
      <c r="F600" s="25">
        <v>28670.565999999999</v>
      </c>
      <c r="G600" s="25">
        <v>14.167207441945862</v>
      </c>
      <c r="H600" s="25"/>
      <c r="I600" s="25">
        <v>4061.8185600000002</v>
      </c>
      <c r="J600" s="25" t="s">
        <v>1452</v>
      </c>
      <c r="K600" s="25">
        <v>28670.565999999999</v>
      </c>
      <c r="L600" s="25">
        <v>14.167207441945862</v>
      </c>
      <c r="M600" s="25">
        <v>5.0541800000000876</v>
      </c>
    </row>
    <row r="601" spans="1:13" ht="25.5" x14ac:dyDescent="0.2">
      <c r="A601" s="23" t="s">
        <v>219</v>
      </c>
      <c r="B601" s="23" t="s">
        <v>906</v>
      </c>
      <c r="C601" s="25"/>
      <c r="D601" s="25">
        <v>23.101379999999999</v>
      </c>
      <c r="E601" s="25" t="s">
        <v>1452</v>
      </c>
      <c r="F601" s="25">
        <v>1.7088399999999999</v>
      </c>
      <c r="G601" s="25" t="s">
        <v>1590</v>
      </c>
      <c r="H601" s="25"/>
      <c r="I601" s="25">
        <v>23.101379999999999</v>
      </c>
      <c r="J601" s="25" t="s">
        <v>1452</v>
      </c>
      <c r="K601" s="25">
        <v>1.7088399999999999</v>
      </c>
      <c r="L601" s="25" t="s">
        <v>1590</v>
      </c>
      <c r="M601" s="25"/>
    </row>
    <row r="602" spans="1:13" ht="25.5" x14ac:dyDescent="0.2">
      <c r="A602" s="23" t="s">
        <v>1135</v>
      </c>
      <c r="B602" s="23" t="s">
        <v>491</v>
      </c>
      <c r="C602" s="25"/>
      <c r="D602" s="25">
        <v>16058.415779999999</v>
      </c>
      <c r="E602" s="25" t="s">
        <v>1452</v>
      </c>
      <c r="F602" s="25">
        <v>10121.744000000001</v>
      </c>
      <c r="G602" s="25">
        <v>158.65265689391074</v>
      </c>
      <c r="H602" s="25"/>
      <c r="I602" s="25">
        <v>16058.415779999999</v>
      </c>
      <c r="J602" s="25" t="s">
        <v>1452</v>
      </c>
      <c r="K602" s="25">
        <v>10121.744000000001</v>
      </c>
      <c r="L602" s="25">
        <v>158.65265689391074</v>
      </c>
      <c r="M602" s="25">
        <v>-20.361120000001392</v>
      </c>
    </row>
    <row r="603" spans="1:13" ht="25.5" x14ac:dyDescent="0.2">
      <c r="A603" s="23" t="s">
        <v>1105</v>
      </c>
      <c r="B603" s="23" t="s">
        <v>922</v>
      </c>
      <c r="C603" s="25">
        <v>425.50778000000003</v>
      </c>
      <c r="D603" s="25">
        <v>425.91642999999999</v>
      </c>
      <c r="E603" s="25">
        <v>100.09603819699842</v>
      </c>
      <c r="F603" s="25">
        <v>543.15189999999996</v>
      </c>
      <c r="G603" s="25">
        <v>78.415712068760143</v>
      </c>
      <c r="H603" s="25"/>
      <c r="I603" s="25"/>
      <c r="J603" s="25"/>
      <c r="K603" s="25"/>
      <c r="L603" s="25" t="s">
        <v>1452</v>
      </c>
      <c r="M603" s="25"/>
    </row>
    <row r="604" spans="1:13" ht="25.5" x14ac:dyDescent="0.2">
      <c r="A604" s="23" t="s">
        <v>766</v>
      </c>
      <c r="B604" s="23" t="s">
        <v>192</v>
      </c>
      <c r="C604" s="25">
        <v>65.368849999999995</v>
      </c>
      <c r="D604" s="25">
        <v>65.777500000000003</v>
      </c>
      <c r="E604" s="25">
        <v>100.62514485110263</v>
      </c>
      <c r="F604" s="25">
        <v>220.90759</v>
      </c>
      <c r="G604" s="25">
        <v>29.776025350690759</v>
      </c>
      <c r="H604" s="25"/>
      <c r="I604" s="25"/>
      <c r="J604" s="25"/>
      <c r="K604" s="25"/>
      <c r="L604" s="25" t="s">
        <v>1452</v>
      </c>
      <c r="M604" s="25"/>
    </row>
    <row r="605" spans="1:13" ht="25.5" x14ac:dyDescent="0.2">
      <c r="A605" s="23" t="s">
        <v>576</v>
      </c>
      <c r="B605" s="23" t="s">
        <v>512</v>
      </c>
      <c r="C605" s="25">
        <v>360.13893000000002</v>
      </c>
      <c r="D605" s="25">
        <v>360.13893000000002</v>
      </c>
      <c r="E605" s="25">
        <v>100</v>
      </c>
      <c r="F605" s="25">
        <v>322.24430999999998</v>
      </c>
      <c r="G605" s="25">
        <v>111.75959321050541</v>
      </c>
      <c r="H605" s="25"/>
      <c r="I605" s="25"/>
      <c r="J605" s="25"/>
      <c r="K605" s="25"/>
      <c r="L605" s="25" t="s">
        <v>1452</v>
      </c>
      <c r="M605" s="25"/>
    </row>
    <row r="606" spans="1:13" ht="25.5" x14ac:dyDescent="0.2">
      <c r="A606" s="23" t="s">
        <v>1277</v>
      </c>
      <c r="B606" s="23" t="s">
        <v>634</v>
      </c>
      <c r="C606" s="25"/>
      <c r="D606" s="25"/>
      <c r="E606" s="25" t="s">
        <v>1452</v>
      </c>
      <c r="F606" s="25">
        <v>121.90640999999999</v>
      </c>
      <c r="G606" s="25" t="s">
        <v>1589</v>
      </c>
      <c r="H606" s="25"/>
      <c r="I606" s="25"/>
      <c r="J606" s="25"/>
      <c r="K606" s="25"/>
      <c r="L606" s="25" t="s">
        <v>1452</v>
      </c>
      <c r="M606" s="25"/>
    </row>
    <row r="607" spans="1:13" ht="25.5" x14ac:dyDescent="0.2">
      <c r="A607" s="23" t="s">
        <v>776</v>
      </c>
      <c r="B607" s="23" t="s">
        <v>888</v>
      </c>
      <c r="C607" s="25">
        <v>52.249450000000003</v>
      </c>
      <c r="D607" s="25">
        <v>52.249450000000003</v>
      </c>
      <c r="E607" s="25">
        <v>100</v>
      </c>
      <c r="F607" s="25"/>
      <c r="G607" s="25" t="s">
        <v>1452</v>
      </c>
      <c r="H607" s="25"/>
      <c r="I607" s="25"/>
      <c r="J607" s="25"/>
      <c r="K607" s="25"/>
      <c r="L607" s="25" t="s">
        <v>1452</v>
      </c>
      <c r="M607" s="25"/>
    </row>
    <row r="608" spans="1:13" ht="25.5" x14ac:dyDescent="0.2">
      <c r="A608" s="23" t="s">
        <v>1278</v>
      </c>
      <c r="B608" s="23" t="s">
        <v>508</v>
      </c>
      <c r="C608" s="25"/>
      <c r="D608" s="25"/>
      <c r="E608" s="25" t="s">
        <v>1452</v>
      </c>
      <c r="F608" s="25">
        <v>121.90640999999999</v>
      </c>
      <c r="G608" s="25" t="s">
        <v>1589</v>
      </c>
      <c r="H608" s="25"/>
      <c r="I608" s="25"/>
      <c r="J608" s="25"/>
      <c r="K608" s="25"/>
      <c r="L608" s="25" t="s">
        <v>1452</v>
      </c>
      <c r="M608" s="25"/>
    </row>
    <row r="609" spans="1:13" ht="25.5" x14ac:dyDescent="0.2">
      <c r="A609" s="23" t="s">
        <v>406</v>
      </c>
      <c r="B609" s="23" t="s">
        <v>1168</v>
      </c>
      <c r="C609" s="25">
        <v>52.249450000000003</v>
      </c>
      <c r="D609" s="25">
        <v>52.249450000000003</v>
      </c>
      <c r="E609" s="25">
        <v>100</v>
      </c>
      <c r="F609" s="25"/>
      <c r="G609" s="25" t="s">
        <v>1452</v>
      </c>
      <c r="H609" s="25"/>
      <c r="I609" s="25"/>
      <c r="J609" s="25"/>
      <c r="K609" s="25"/>
      <c r="L609" s="25" t="s">
        <v>1452</v>
      </c>
      <c r="M609" s="25"/>
    </row>
    <row r="610" spans="1:13" ht="51" x14ac:dyDescent="0.2">
      <c r="A610" s="23" t="s">
        <v>246</v>
      </c>
      <c r="B610" s="23" t="s">
        <v>1092</v>
      </c>
      <c r="C610" s="25"/>
      <c r="D610" s="25"/>
      <c r="E610" s="25"/>
      <c r="F610" s="25"/>
      <c r="G610" s="25"/>
      <c r="H610" s="25"/>
      <c r="I610" s="25">
        <v>669.76346999999998</v>
      </c>
      <c r="J610" s="25" t="s">
        <v>1452</v>
      </c>
      <c r="K610" s="25">
        <v>3520.3761</v>
      </c>
      <c r="L610" s="25">
        <v>19.025338514257044</v>
      </c>
      <c r="M610" s="25"/>
    </row>
    <row r="611" spans="1:13" ht="51" x14ac:dyDescent="0.2">
      <c r="A611" s="23" t="s">
        <v>1018</v>
      </c>
      <c r="B611" s="23" t="s">
        <v>259</v>
      </c>
      <c r="C611" s="25"/>
      <c r="D611" s="25"/>
      <c r="E611" s="25"/>
      <c r="F611" s="25"/>
      <c r="G611" s="25"/>
      <c r="H611" s="25"/>
      <c r="I611" s="25">
        <v>88.068389999999994</v>
      </c>
      <c r="J611" s="25" t="s">
        <v>1452</v>
      </c>
      <c r="K611" s="25">
        <v>18574.69947</v>
      </c>
      <c r="L611" s="25">
        <v>0.47413090124144008</v>
      </c>
      <c r="M611" s="25"/>
    </row>
    <row r="612" spans="1:13" ht="38.25" x14ac:dyDescent="0.2">
      <c r="A612" s="23" t="s">
        <v>1279</v>
      </c>
      <c r="B612" s="23" t="s">
        <v>643</v>
      </c>
      <c r="C612" s="25"/>
      <c r="D612" s="25"/>
      <c r="E612" s="25"/>
      <c r="F612" s="25"/>
      <c r="G612" s="25"/>
      <c r="H612" s="25"/>
      <c r="I612" s="25"/>
      <c r="J612" s="25" t="s">
        <v>1452</v>
      </c>
      <c r="K612" s="25">
        <v>3330.72775</v>
      </c>
      <c r="L612" s="25" t="s">
        <v>1589</v>
      </c>
      <c r="M612" s="25"/>
    </row>
    <row r="613" spans="1:13" ht="38.25" x14ac:dyDescent="0.2">
      <c r="A613" s="23" t="s">
        <v>886</v>
      </c>
      <c r="B613" s="23" t="s">
        <v>580</v>
      </c>
      <c r="C613" s="25"/>
      <c r="D613" s="25"/>
      <c r="E613" s="25"/>
      <c r="F613" s="25"/>
      <c r="G613" s="25"/>
      <c r="H613" s="25"/>
      <c r="I613" s="25">
        <v>0.11618000000000001</v>
      </c>
      <c r="J613" s="25" t="s">
        <v>1452</v>
      </c>
      <c r="K613" s="25">
        <v>21.462250000000001</v>
      </c>
      <c r="L613" s="25">
        <v>0.54132255471816793</v>
      </c>
      <c r="M613" s="25"/>
    </row>
    <row r="614" spans="1:13" ht="38.25" x14ac:dyDescent="0.2">
      <c r="A614" s="23" t="s">
        <v>694</v>
      </c>
      <c r="B614" s="23" t="s">
        <v>383</v>
      </c>
      <c r="C614" s="25"/>
      <c r="D614" s="25"/>
      <c r="E614" s="25" t="s">
        <v>1452</v>
      </c>
      <c r="F614" s="25"/>
      <c r="G614" s="25"/>
      <c r="H614" s="25"/>
      <c r="I614" s="25">
        <v>19549.853879999999</v>
      </c>
      <c r="J614" s="25" t="s">
        <v>1452</v>
      </c>
      <c r="K614" s="25">
        <v>22851.923190000001</v>
      </c>
      <c r="L614" s="25">
        <v>85.550146993995725</v>
      </c>
      <c r="M614" s="25">
        <v>59.009999999998399</v>
      </c>
    </row>
    <row r="615" spans="1:13" ht="38.25" x14ac:dyDescent="0.2">
      <c r="A615" s="23" t="s">
        <v>598</v>
      </c>
      <c r="B615" s="23" t="s">
        <v>77</v>
      </c>
      <c r="C615" s="25">
        <v>337.51164</v>
      </c>
      <c r="D615" s="25"/>
      <c r="E615" s="25" t="s">
        <v>1589</v>
      </c>
      <c r="F615" s="25"/>
      <c r="G615" s="25"/>
      <c r="H615" s="25"/>
      <c r="I615" s="25"/>
      <c r="J615" s="25" t="s">
        <v>1452</v>
      </c>
      <c r="K615" s="25"/>
      <c r="L615" s="25" t="s">
        <v>1452</v>
      </c>
      <c r="M615" s="25"/>
    </row>
    <row r="616" spans="1:13" ht="38.25" x14ac:dyDescent="0.2">
      <c r="A616" s="23" t="s">
        <v>1138</v>
      </c>
      <c r="B616" s="23" t="s">
        <v>572</v>
      </c>
      <c r="C616" s="25"/>
      <c r="D616" s="25">
        <v>1118.66426</v>
      </c>
      <c r="E616" s="25" t="s">
        <v>1452</v>
      </c>
      <c r="F616" s="25"/>
      <c r="G616" s="25"/>
      <c r="H616" s="25"/>
      <c r="I616" s="25">
        <v>1118.66426</v>
      </c>
      <c r="J616" s="25" t="s">
        <v>1452</v>
      </c>
      <c r="K616" s="25">
        <v>328.35160999999999</v>
      </c>
      <c r="L616" s="25" t="s">
        <v>1590</v>
      </c>
      <c r="M616" s="25"/>
    </row>
    <row r="617" spans="1:13" ht="25.5" x14ac:dyDescent="0.2">
      <c r="A617" s="23" t="s">
        <v>1158</v>
      </c>
      <c r="B617" s="23" t="s">
        <v>1088</v>
      </c>
      <c r="C617" s="25">
        <v>-19155.04725</v>
      </c>
      <c r="D617" s="25">
        <v>-57122.403030000001</v>
      </c>
      <c r="E617" s="25" t="s">
        <v>1590</v>
      </c>
      <c r="F617" s="25">
        <v>-105308.65313999999</v>
      </c>
      <c r="G617" s="25">
        <v>54.242838861551135</v>
      </c>
      <c r="H617" s="25"/>
      <c r="I617" s="25">
        <v>-57122.403030000001</v>
      </c>
      <c r="J617" s="25" t="s">
        <v>1452</v>
      </c>
      <c r="K617" s="25">
        <v>-105308.65313999999</v>
      </c>
      <c r="L617" s="25">
        <v>54.242838861551135</v>
      </c>
      <c r="M617" s="25">
        <v>-623.27393000000302</v>
      </c>
    </row>
    <row r="618" spans="1:13" ht="25.5" x14ac:dyDescent="0.2">
      <c r="A618" s="23" t="s">
        <v>53</v>
      </c>
      <c r="B618" s="23" t="s">
        <v>72</v>
      </c>
      <c r="C618" s="25"/>
      <c r="D618" s="25">
        <v>-57122.403030000001</v>
      </c>
      <c r="E618" s="25" t="s">
        <v>1452</v>
      </c>
      <c r="F618" s="25">
        <v>-105308.65313999999</v>
      </c>
      <c r="G618" s="25">
        <v>54.242838861551135</v>
      </c>
      <c r="H618" s="25"/>
      <c r="I618" s="25">
        <v>-57122.403030000001</v>
      </c>
      <c r="J618" s="25" t="s">
        <v>1452</v>
      </c>
      <c r="K618" s="25">
        <v>-105308.65313999999</v>
      </c>
      <c r="L618" s="25">
        <v>54.242838861551135</v>
      </c>
      <c r="M618" s="25">
        <v>-623.27393000000302</v>
      </c>
    </row>
    <row r="619" spans="1:13" ht="25.5" x14ac:dyDescent="0.2">
      <c r="A619" s="23" t="s">
        <v>834</v>
      </c>
      <c r="B619" s="23" t="s">
        <v>992</v>
      </c>
      <c r="C619" s="25">
        <v>-13073.98803</v>
      </c>
      <c r="D619" s="25"/>
      <c r="E619" s="25" t="s">
        <v>1589</v>
      </c>
      <c r="F619" s="25"/>
      <c r="G619" s="25" t="s">
        <v>1452</v>
      </c>
      <c r="H619" s="25"/>
      <c r="I619" s="25"/>
      <c r="J619" s="25"/>
      <c r="K619" s="25"/>
      <c r="L619" s="25" t="s">
        <v>1452</v>
      </c>
      <c r="M619" s="25"/>
    </row>
    <row r="620" spans="1:13" ht="25.5" x14ac:dyDescent="0.2">
      <c r="A620" s="23" t="s">
        <v>721</v>
      </c>
      <c r="B620" s="23" t="s">
        <v>1160</v>
      </c>
      <c r="C620" s="25">
        <v>-2668.2352000000001</v>
      </c>
      <c r="D620" s="25"/>
      <c r="E620" s="25" t="s">
        <v>1589</v>
      </c>
      <c r="F620" s="25"/>
      <c r="G620" s="25" t="s">
        <v>1452</v>
      </c>
      <c r="H620" s="25"/>
      <c r="I620" s="25"/>
      <c r="J620" s="25"/>
      <c r="K620" s="25"/>
      <c r="L620" s="25" t="s">
        <v>1452</v>
      </c>
      <c r="M620" s="25"/>
    </row>
    <row r="621" spans="1:13" ht="25.5" x14ac:dyDescent="0.2">
      <c r="A621" s="23" t="s">
        <v>1012</v>
      </c>
      <c r="B621" s="23" t="s">
        <v>511</v>
      </c>
      <c r="C621" s="25">
        <v>-284.70855999999998</v>
      </c>
      <c r="D621" s="25"/>
      <c r="E621" s="25" t="s">
        <v>1589</v>
      </c>
      <c r="F621" s="25"/>
      <c r="G621" s="25" t="s">
        <v>1452</v>
      </c>
      <c r="H621" s="25"/>
      <c r="I621" s="25"/>
      <c r="J621" s="25"/>
      <c r="K621" s="25"/>
      <c r="L621" s="25" t="s">
        <v>1452</v>
      </c>
      <c r="M621" s="25"/>
    </row>
    <row r="622" spans="1:13" ht="25.5" x14ac:dyDescent="0.2">
      <c r="A622" s="23" t="s">
        <v>903</v>
      </c>
      <c r="B622" s="23" t="s">
        <v>988</v>
      </c>
      <c r="C622" s="25">
        <v>-3128.11546</v>
      </c>
      <c r="D622" s="25"/>
      <c r="E622" s="25" t="s">
        <v>1589</v>
      </c>
      <c r="F622" s="25"/>
      <c r="G622" s="25" t="s">
        <v>1452</v>
      </c>
      <c r="H622" s="25"/>
      <c r="I622" s="25"/>
      <c r="J622" s="25"/>
      <c r="K622" s="25"/>
      <c r="L622" s="25" t="s">
        <v>1452</v>
      </c>
      <c r="M622" s="25"/>
    </row>
    <row r="623" spans="1:13" ht="38.25" x14ac:dyDescent="0.2">
      <c r="A623" s="23" t="s">
        <v>22</v>
      </c>
      <c r="B623" s="23" t="s">
        <v>446</v>
      </c>
      <c r="C623" s="25"/>
      <c r="D623" s="25">
        <v>-8125.7671499999997</v>
      </c>
      <c r="E623" s="25" t="s">
        <v>1452</v>
      </c>
      <c r="F623" s="25"/>
      <c r="G623" s="25" t="s">
        <v>1452</v>
      </c>
      <c r="H623" s="25"/>
      <c r="I623" s="25">
        <v>-8125.7671499999997</v>
      </c>
      <c r="J623" s="25" t="s">
        <v>1452</v>
      </c>
      <c r="K623" s="25"/>
      <c r="L623" s="25" t="s">
        <v>1452</v>
      </c>
      <c r="M623" s="25"/>
    </row>
    <row r="624" spans="1:13" ht="25.5" x14ac:dyDescent="0.2">
      <c r="A624" s="23" t="s">
        <v>755</v>
      </c>
      <c r="B624" s="23" t="s">
        <v>1247</v>
      </c>
      <c r="C624" s="25"/>
      <c r="D624" s="25">
        <v>-3719.94</v>
      </c>
      <c r="E624" s="25" t="s">
        <v>1452</v>
      </c>
      <c r="F624" s="25"/>
      <c r="G624" s="25" t="s">
        <v>1452</v>
      </c>
      <c r="H624" s="25"/>
      <c r="I624" s="25">
        <v>-3719.94</v>
      </c>
      <c r="J624" s="25" t="s">
        <v>1452</v>
      </c>
      <c r="K624" s="25"/>
      <c r="L624" s="25" t="s">
        <v>1452</v>
      </c>
      <c r="M624" s="25"/>
    </row>
    <row r="625" spans="1:13" ht="38.25" x14ac:dyDescent="0.2">
      <c r="A625" s="23" t="s">
        <v>238</v>
      </c>
      <c r="B625" s="23" t="s">
        <v>887</v>
      </c>
      <c r="C625" s="25"/>
      <c r="D625" s="25">
        <v>-4.7164999999999999</v>
      </c>
      <c r="E625" s="25" t="s">
        <v>1452</v>
      </c>
      <c r="F625" s="25">
        <v>-23.765000000000001</v>
      </c>
      <c r="G625" s="25">
        <v>19.846412791920891</v>
      </c>
      <c r="H625" s="25"/>
      <c r="I625" s="25">
        <v>-4.7164999999999999</v>
      </c>
      <c r="J625" s="25" t="s">
        <v>1452</v>
      </c>
      <c r="K625" s="25">
        <v>-23.765000000000001</v>
      </c>
      <c r="L625" s="25">
        <v>19.846412791920891</v>
      </c>
      <c r="M625" s="25"/>
    </row>
    <row r="626" spans="1:13" ht="38.25" x14ac:dyDescent="0.2">
      <c r="A626" s="23" t="s">
        <v>1280</v>
      </c>
      <c r="B626" s="23" t="s">
        <v>1146</v>
      </c>
      <c r="C626" s="25"/>
      <c r="D626" s="25"/>
      <c r="E626" s="25" t="s">
        <v>1452</v>
      </c>
      <c r="F626" s="25">
        <v>-61300.587059999998</v>
      </c>
      <c r="G626" s="25" t="s">
        <v>1589</v>
      </c>
      <c r="H626" s="25"/>
      <c r="I626" s="25"/>
      <c r="J626" s="25" t="s">
        <v>1452</v>
      </c>
      <c r="K626" s="25">
        <v>-61300.587059999998</v>
      </c>
      <c r="L626" s="25" t="s">
        <v>1589</v>
      </c>
      <c r="M626" s="25"/>
    </row>
    <row r="627" spans="1:13" ht="38.25" x14ac:dyDescent="0.2">
      <c r="A627" s="23" t="s">
        <v>96</v>
      </c>
      <c r="B627" s="23" t="s">
        <v>705</v>
      </c>
      <c r="C627" s="25"/>
      <c r="D627" s="25">
        <v>-711.73716999999999</v>
      </c>
      <c r="E627" s="25" t="s">
        <v>1452</v>
      </c>
      <c r="F627" s="25"/>
      <c r="G627" s="25" t="s">
        <v>1452</v>
      </c>
      <c r="H627" s="25"/>
      <c r="I627" s="25">
        <v>-711.73716999999999</v>
      </c>
      <c r="J627" s="25" t="s">
        <v>1452</v>
      </c>
      <c r="K627" s="25"/>
      <c r="L627" s="25" t="s">
        <v>1452</v>
      </c>
      <c r="M627" s="25"/>
    </row>
    <row r="628" spans="1:13" ht="38.25" x14ac:dyDescent="0.2">
      <c r="A628" s="23" t="s">
        <v>1172</v>
      </c>
      <c r="B628" s="23" t="s">
        <v>93</v>
      </c>
      <c r="C628" s="25"/>
      <c r="D628" s="25">
        <v>-38.19294</v>
      </c>
      <c r="E628" s="25" t="s">
        <v>1452</v>
      </c>
      <c r="F628" s="25">
        <v>-61.384770000000003</v>
      </c>
      <c r="G628" s="25">
        <v>62.218918471145201</v>
      </c>
      <c r="H628" s="25"/>
      <c r="I628" s="25">
        <v>-38.19294</v>
      </c>
      <c r="J628" s="25" t="s">
        <v>1452</v>
      </c>
      <c r="K628" s="25">
        <v>-61.384770000000003</v>
      </c>
      <c r="L628" s="25">
        <v>62.218918471145201</v>
      </c>
      <c r="M628" s="25">
        <v>-6.1011200000000017</v>
      </c>
    </row>
    <row r="629" spans="1:13" ht="51" x14ac:dyDescent="0.2">
      <c r="A629" s="23" t="s">
        <v>1067</v>
      </c>
      <c r="B629" s="23" t="s">
        <v>325</v>
      </c>
      <c r="C629" s="25"/>
      <c r="D629" s="25">
        <v>-4176.9108900000001</v>
      </c>
      <c r="E629" s="25" t="s">
        <v>1452</v>
      </c>
      <c r="F629" s="25">
        <v>-15923.11083</v>
      </c>
      <c r="G629" s="25">
        <v>26.231751663314899</v>
      </c>
      <c r="H629" s="25"/>
      <c r="I629" s="25">
        <v>-4176.9108900000001</v>
      </c>
      <c r="J629" s="25" t="s">
        <v>1452</v>
      </c>
      <c r="K629" s="25">
        <v>-15923.11083</v>
      </c>
      <c r="L629" s="25">
        <v>26.231751663314899</v>
      </c>
      <c r="M629" s="25">
        <v>-49.840000000000146</v>
      </c>
    </row>
    <row r="630" spans="1:13" ht="51" x14ac:dyDescent="0.2">
      <c r="A630" s="23" t="s">
        <v>595</v>
      </c>
      <c r="B630" s="23" t="s">
        <v>952</v>
      </c>
      <c r="C630" s="25">
        <v>-669.76346999999998</v>
      </c>
      <c r="D630" s="25"/>
      <c r="E630" s="25" t="s">
        <v>1589</v>
      </c>
      <c r="F630" s="25"/>
      <c r="G630" s="25" t="s">
        <v>1452</v>
      </c>
      <c r="H630" s="25"/>
      <c r="I630" s="25"/>
      <c r="J630" s="25" t="s">
        <v>1452</v>
      </c>
      <c r="K630" s="25"/>
      <c r="L630" s="25" t="s">
        <v>1452</v>
      </c>
      <c r="M630" s="25"/>
    </row>
    <row r="631" spans="1:13" ht="38.25" x14ac:dyDescent="0.2">
      <c r="A631" s="23" t="s">
        <v>955</v>
      </c>
      <c r="B631" s="23" t="s">
        <v>837</v>
      </c>
      <c r="C631" s="25"/>
      <c r="D631" s="25">
        <v>-348.03604999999999</v>
      </c>
      <c r="E631" s="25" t="s">
        <v>1452</v>
      </c>
      <c r="F631" s="25">
        <v>-41.000489999999999</v>
      </c>
      <c r="G631" s="25" t="s">
        <v>1590</v>
      </c>
      <c r="H631" s="25"/>
      <c r="I631" s="25">
        <v>-348.03604999999999</v>
      </c>
      <c r="J631" s="25" t="s">
        <v>1452</v>
      </c>
      <c r="K631" s="25">
        <v>-41.000489999999999</v>
      </c>
      <c r="L631" s="25" t="s">
        <v>1590</v>
      </c>
      <c r="M631" s="25"/>
    </row>
    <row r="632" spans="1:13" ht="25.5" x14ac:dyDescent="0.2">
      <c r="A632" s="23" t="s">
        <v>289</v>
      </c>
      <c r="B632" s="23" t="s">
        <v>995</v>
      </c>
      <c r="C632" s="25"/>
      <c r="D632" s="25">
        <v>-1458.9122199999999</v>
      </c>
      <c r="E632" s="25" t="s">
        <v>1452</v>
      </c>
      <c r="F632" s="25"/>
      <c r="G632" s="25" t="s">
        <v>1452</v>
      </c>
      <c r="H632" s="25"/>
      <c r="I632" s="25">
        <v>-1458.9122199999999</v>
      </c>
      <c r="J632" s="25" t="s">
        <v>1452</v>
      </c>
      <c r="K632" s="25"/>
      <c r="L632" s="25" t="s">
        <v>1452</v>
      </c>
      <c r="M632" s="25"/>
    </row>
    <row r="633" spans="1:13" ht="38.25" x14ac:dyDescent="0.2">
      <c r="A633" s="23" t="s">
        <v>923</v>
      </c>
      <c r="B633" s="23" t="s">
        <v>11</v>
      </c>
      <c r="C633" s="25"/>
      <c r="D633" s="25">
        <v>-985.36721999999997</v>
      </c>
      <c r="E633" s="25" t="s">
        <v>1452</v>
      </c>
      <c r="F633" s="25"/>
      <c r="G633" s="25" t="s">
        <v>1452</v>
      </c>
      <c r="H633" s="25"/>
      <c r="I633" s="25">
        <v>-985.36721999999997</v>
      </c>
      <c r="J633" s="25" t="s">
        <v>1452</v>
      </c>
      <c r="K633" s="25"/>
      <c r="L633" s="25" t="s">
        <v>1452</v>
      </c>
      <c r="M633" s="25"/>
    </row>
    <row r="634" spans="1:13" ht="38.25" x14ac:dyDescent="0.2">
      <c r="A634" s="23" t="s">
        <v>547</v>
      </c>
      <c r="B634" s="23" t="s">
        <v>148</v>
      </c>
      <c r="C634" s="25"/>
      <c r="D634" s="25">
        <v>-80.142219999999995</v>
      </c>
      <c r="E634" s="25" t="s">
        <v>1452</v>
      </c>
      <c r="F634" s="25">
        <v>-16902.973549999999</v>
      </c>
      <c r="G634" s="25">
        <v>0.47413089633569233</v>
      </c>
      <c r="H634" s="25"/>
      <c r="I634" s="25">
        <v>-80.142219999999995</v>
      </c>
      <c r="J634" s="25" t="s">
        <v>1452</v>
      </c>
      <c r="K634" s="25">
        <v>-16902.973549999999</v>
      </c>
      <c r="L634" s="25">
        <v>0.47413089633569233</v>
      </c>
      <c r="M634" s="25">
        <v>-80.142219999999995</v>
      </c>
    </row>
    <row r="635" spans="1:13" ht="25.5" x14ac:dyDescent="0.2">
      <c r="A635" s="23" t="s">
        <v>1281</v>
      </c>
      <c r="B635" s="23" t="s">
        <v>417</v>
      </c>
      <c r="C635" s="25"/>
      <c r="D635" s="25"/>
      <c r="E635" s="25" t="s">
        <v>1452</v>
      </c>
      <c r="F635" s="25">
        <v>-3330.9625700000001</v>
      </c>
      <c r="G635" s="25" t="s">
        <v>1589</v>
      </c>
      <c r="H635" s="25"/>
      <c r="I635" s="25"/>
      <c r="J635" s="25" t="s">
        <v>1452</v>
      </c>
      <c r="K635" s="25">
        <v>-3330.9625700000001</v>
      </c>
      <c r="L635" s="25" t="s">
        <v>1589</v>
      </c>
      <c r="M635" s="25"/>
    </row>
    <row r="636" spans="1:13" ht="25.5" x14ac:dyDescent="0.2">
      <c r="A636" s="23" t="s">
        <v>420</v>
      </c>
      <c r="B636" s="23" t="s">
        <v>864</v>
      </c>
      <c r="C636" s="25"/>
      <c r="D636" s="25">
        <v>-0.11618000000000001</v>
      </c>
      <c r="E636" s="25" t="s">
        <v>1452</v>
      </c>
      <c r="F636" s="25">
        <v>-105.79429</v>
      </c>
      <c r="G636" s="25">
        <v>0.10981689087378912</v>
      </c>
      <c r="H636" s="25"/>
      <c r="I636" s="25">
        <v>-0.11618000000000001</v>
      </c>
      <c r="J636" s="25" t="s">
        <v>1452</v>
      </c>
      <c r="K636" s="25">
        <v>-105.79429</v>
      </c>
      <c r="L636" s="25">
        <v>0.10981689087378912</v>
      </c>
      <c r="M636" s="25"/>
    </row>
    <row r="637" spans="1:13" ht="25.5" x14ac:dyDescent="0.2">
      <c r="A637" s="23" t="s">
        <v>691</v>
      </c>
      <c r="B637" s="23" t="s">
        <v>1176</v>
      </c>
      <c r="C637" s="25"/>
      <c r="D637" s="25">
        <v>-83.587819999999994</v>
      </c>
      <c r="E637" s="25" t="s">
        <v>1452</v>
      </c>
      <c r="F637" s="25">
        <v>-112.82387</v>
      </c>
      <c r="G637" s="25">
        <v>74.086999497535402</v>
      </c>
      <c r="H637" s="25"/>
      <c r="I637" s="25">
        <v>-83.587819999999994</v>
      </c>
      <c r="J637" s="25" t="s">
        <v>1452</v>
      </c>
      <c r="K637" s="25">
        <v>-112.82387</v>
      </c>
      <c r="L637" s="25">
        <v>74.086999497535402</v>
      </c>
      <c r="M637" s="25">
        <v>-0.75187999999999988</v>
      </c>
    </row>
    <row r="638" spans="1:13" ht="38.25" x14ac:dyDescent="0.2">
      <c r="A638" s="23" t="s">
        <v>863</v>
      </c>
      <c r="B638" s="23" t="s">
        <v>608</v>
      </c>
      <c r="C638" s="25"/>
      <c r="D638" s="25">
        <v>-2.3195600000000001</v>
      </c>
      <c r="E638" s="25" t="s">
        <v>1452</v>
      </c>
      <c r="F638" s="25">
        <v>-1.40215</v>
      </c>
      <c r="G638" s="25">
        <v>165.42880576257889</v>
      </c>
      <c r="H638" s="25"/>
      <c r="I638" s="25">
        <v>-2.3195600000000001</v>
      </c>
      <c r="J638" s="25" t="s">
        <v>1452</v>
      </c>
      <c r="K638" s="25">
        <v>-1.40215</v>
      </c>
      <c r="L638" s="25">
        <v>165.42880576257889</v>
      </c>
      <c r="M638" s="25"/>
    </row>
    <row r="639" spans="1:13" ht="25.5" x14ac:dyDescent="0.2">
      <c r="A639" s="23" t="s">
        <v>297</v>
      </c>
      <c r="B639" s="23" t="s">
        <v>905</v>
      </c>
      <c r="C639" s="25"/>
      <c r="D639" s="25">
        <v>-2372.72993</v>
      </c>
      <c r="E639" s="25" t="s">
        <v>1452</v>
      </c>
      <c r="F639" s="25">
        <v>-550.08378000000005</v>
      </c>
      <c r="G639" s="25" t="s">
        <v>1590</v>
      </c>
      <c r="H639" s="25"/>
      <c r="I639" s="25">
        <v>-2372.72993</v>
      </c>
      <c r="J639" s="25" t="s">
        <v>1452</v>
      </c>
      <c r="K639" s="25">
        <v>-550.08378000000005</v>
      </c>
      <c r="L639" s="25" t="s">
        <v>1590</v>
      </c>
      <c r="M639" s="25">
        <v>-42.384039999999914</v>
      </c>
    </row>
    <row r="640" spans="1:13" ht="63.75" x14ac:dyDescent="0.2">
      <c r="A640" s="23" t="s">
        <v>1282</v>
      </c>
      <c r="B640" s="23" t="s">
        <v>16</v>
      </c>
      <c r="C640" s="25"/>
      <c r="D640" s="25"/>
      <c r="E640" s="25" t="s">
        <v>1452</v>
      </c>
      <c r="F640" s="25">
        <v>-0.11799999999999999</v>
      </c>
      <c r="G640" s="25" t="s">
        <v>1589</v>
      </c>
      <c r="H640" s="25"/>
      <c r="I640" s="25"/>
      <c r="J640" s="25" t="s">
        <v>1452</v>
      </c>
      <c r="K640" s="25">
        <v>-0.11799999999999999</v>
      </c>
      <c r="L640" s="25" t="s">
        <v>1589</v>
      </c>
      <c r="M640" s="25"/>
    </row>
    <row r="641" spans="1:13" ht="63.75" x14ac:dyDescent="0.2">
      <c r="A641" s="23" t="s">
        <v>1028</v>
      </c>
      <c r="B641" s="23" t="s">
        <v>668</v>
      </c>
      <c r="C641" s="25"/>
      <c r="D641" s="25">
        <v>-3.734</v>
      </c>
      <c r="E641" s="25" t="s">
        <v>1452</v>
      </c>
      <c r="F641" s="25"/>
      <c r="G641" s="25" t="s">
        <v>1452</v>
      </c>
      <c r="H641" s="25"/>
      <c r="I641" s="25">
        <v>-3.734</v>
      </c>
      <c r="J641" s="25" t="s">
        <v>1452</v>
      </c>
      <c r="K641" s="25"/>
      <c r="L641" s="25" t="s">
        <v>1452</v>
      </c>
      <c r="M641" s="25"/>
    </row>
    <row r="642" spans="1:13" ht="38.25" x14ac:dyDescent="0.2">
      <c r="A642" s="23" t="s">
        <v>677</v>
      </c>
      <c r="B642" s="23" t="s">
        <v>1010</v>
      </c>
      <c r="C642" s="25"/>
      <c r="D642" s="25">
        <v>-163.76797999999999</v>
      </c>
      <c r="E642" s="25" t="s">
        <v>1452</v>
      </c>
      <c r="F642" s="25">
        <v>-103.80842</v>
      </c>
      <c r="G642" s="25">
        <v>157.75982333610315</v>
      </c>
      <c r="H642" s="25"/>
      <c r="I642" s="25">
        <v>-163.76797999999999</v>
      </c>
      <c r="J642" s="25" t="s">
        <v>1452</v>
      </c>
      <c r="K642" s="25">
        <v>-103.80842</v>
      </c>
      <c r="L642" s="25">
        <v>157.75982333610315</v>
      </c>
      <c r="M642" s="25">
        <v>-87.716380000000001</v>
      </c>
    </row>
    <row r="643" spans="1:13" ht="76.5" x14ac:dyDescent="0.2">
      <c r="A643" s="23" t="s">
        <v>1171</v>
      </c>
      <c r="B643" s="23" t="s">
        <v>1178</v>
      </c>
      <c r="C643" s="25"/>
      <c r="D643" s="25">
        <v>-80.691069999999996</v>
      </c>
      <c r="E643" s="25" t="s">
        <v>1452</v>
      </c>
      <c r="F643" s="25">
        <v>-144.43969999999999</v>
      </c>
      <c r="G643" s="25">
        <v>55.864883408093476</v>
      </c>
      <c r="H643" s="25"/>
      <c r="I643" s="25">
        <v>-80.691069999999996</v>
      </c>
      <c r="J643" s="25" t="s">
        <v>1452</v>
      </c>
      <c r="K643" s="25">
        <v>-144.43969999999999</v>
      </c>
      <c r="L643" s="25">
        <v>55.864883408093476</v>
      </c>
      <c r="M643" s="25">
        <v>-5.1423300000000012</v>
      </c>
    </row>
    <row r="644" spans="1:13" ht="38.25" x14ac:dyDescent="0.2">
      <c r="A644" s="23" t="s">
        <v>724</v>
      </c>
      <c r="B644" s="23" t="s">
        <v>1030</v>
      </c>
      <c r="C644" s="25"/>
      <c r="D644" s="25">
        <v>-9.9990000000000006</v>
      </c>
      <c r="E644" s="25" t="s">
        <v>1452</v>
      </c>
      <c r="F644" s="25"/>
      <c r="G644" s="25" t="s">
        <v>1452</v>
      </c>
      <c r="H644" s="25"/>
      <c r="I644" s="25">
        <v>-9.9990000000000006</v>
      </c>
      <c r="J644" s="25" t="s">
        <v>1452</v>
      </c>
      <c r="K644" s="25"/>
      <c r="L644" s="25" t="s">
        <v>1452</v>
      </c>
      <c r="M644" s="25"/>
    </row>
    <row r="645" spans="1:13" x14ac:dyDescent="0.2">
      <c r="A645" s="23" t="s">
        <v>1219</v>
      </c>
      <c r="B645" s="23" t="s">
        <v>554</v>
      </c>
      <c r="C645" s="25"/>
      <c r="D645" s="25">
        <v>-24.0184</v>
      </c>
      <c r="E645" s="25" t="s">
        <v>1452</v>
      </c>
      <c r="F645" s="25">
        <v>-1028.6546800000001</v>
      </c>
      <c r="G645" s="25">
        <v>2.3349332353205252</v>
      </c>
      <c r="H645" s="25"/>
      <c r="I645" s="25">
        <v>-24.0184</v>
      </c>
      <c r="J645" s="25" t="s">
        <v>1452</v>
      </c>
      <c r="K645" s="25">
        <v>-1028.6546800000001</v>
      </c>
      <c r="L645" s="25">
        <v>2.3349332353205252</v>
      </c>
      <c r="M645" s="25">
        <v>-19.714390000000002</v>
      </c>
    </row>
    <row r="646" spans="1:13" ht="38.25" x14ac:dyDescent="0.2">
      <c r="A646" s="23" t="s">
        <v>1177</v>
      </c>
      <c r="B646" s="23" t="s">
        <v>17</v>
      </c>
      <c r="C646" s="25"/>
      <c r="D646" s="25">
        <v>-2046.0911100000001</v>
      </c>
      <c r="E646" s="25" t="s">
        <v>1452</v>
      </c>
      <c r="F646" s="25"/>
      <c r="G646" s="25" t="s">
        <v>1452</v>
      </c>
      <c r="H646" s="25"/>
      <c r="I646" s="25">
        <v>-2046.0911100000001</v>
      </c>
      <c r="J646" s="25" t="s">
        <v>1452</v>
      </c>
      <c r="K646" s="25"/>
      <c r="L646" s="25" t="s">
        <v>1452</v>
      </c>
      <c r="M646" s="25"/>
    </row>
    <row r="647" spans="1:13" ht="51" x14ac:dyDescent="0.2">
      <c r="A647" s="23" t="s">
        <v>531</v>
      </c>
      <c r="B647" s="23" t="s">
        <v>42</v>
      </c>
      <c r="C647" s="25"/>
      <c r="D647" s="25">
        <v>-12430.26129</v>
      </c>
      <c r="E647" s="25" t="s">
        <v>1452</v>
      </c>
      <c r="F647" s="25"/>
      <c r="G647" s="25" t="s">
        <v>1452</v>
      </c>
      <c r="H647" s="25"/>
      <c r="I647" s="25">
        <v>-12430.26129</v>
      </c>
      <c r="J647" s="25" t="s">
        <v>1452</v>
      </c>
      <c r="K647" s="25"/>
      <c r="L647" s="25" t="s">
        <v>1452</v>
      </c>
      <c r="M647" s="25"/>
    </row>
    <row r="648" spans="1:13" ht="38.25" x14ac:dyDescent="0.2">
      <c r="A648" s="23" t="s">
        <v>504</v>
      </c>
      <c r="B648" s="23" t="s">
        <v>1022</v>
      </c>
      <c r="C648" s="25"/>
      <c r="D648" s="25">
        <v>-459.15172999999999</v>
      </c>
      <c r="E648" s="25" t="s">
        <v>1452</v>
      </c>
      <c r="F648" s="25">
        <v>-983.57065</v>
      </c>
      <c r="G648" s="25">
        <v>46.682130053392704</v>
      </c>
      <c r="H648" s="25"/>
      <c r="I648" s="25">
        <v>-459.15172999999999</v>
      </c>
      <c r="J648" s="25" t="s">
        <v>1452</v>
      </c>
      <c r="K648" s="25">
        <v>-983.57065</v>
      </c>
      <c r="L648" s="25">
        <v>46.682130053392704</v>
      </c>
      <c r="M648" s="25">
        <v>-8.6157900000000041</v>
      </c>
    </row>
    <row r="649" spans="1:13" ht="25.5" x14ac:dyDescent="0.2">
      <c r="A649" s="23" t="s">
        <v>993</v>
      </c>
      <c r="B649" s="23" t="s">
        <v>603</v>
      </c>
      <c r="C649" s="25">
        <v>-12404.224560000001</v>
      </c>
      <c r="D649" s="25"/>
      <c r="E649" s="25" t="s">
        <v>1589</v>
      </c>
      <c r="F649" s="25"/>
      <c r="G649" s="25" t="s">
        <v>1452</v>
      </c>
      <c r="H649" s="25"/>
      <c r="I649" s="25"/>
      <c r="J649" s="25" t="s">
        <v>1452</v>
      </c>
      <c r="K649" s="25"/>
      <c r="L649" s="25" t="s">
        <v>1452</v>
      </c>
      <c r="M649" s="25"/>
    </row>
    <row r="650" spans="1:13" ht="25.5" x14ac:dyDescent="0.2">
      <c r="A650" s="23" t="s">
        <v>105</v>
      </c>
      <c r="B650" s="23" t="s">
        <v>999</v>
      </c>
      <c r="C650" s="25">
        <v>-2668.2352000000001</v>
      </c>
      <c r="D650" s="25"/>
      <c r="E650" s="25" t="s">
        <v>1589</v>
      </c>
      <c r="F650" s="25"/>
      <c r="G650" s="25" t="s">
        <v>1452</v>
      </c>
      <c r="H650" s="25"/>
      <c r="I650" s="25"/>
      <c r="J650" s="25" t="s">
        <v>1452</v>
      </c>
      <c r="K650" s="25"/>
      <c r="L650" s="25" t="s">
        <v>1452</v>
      </c>
      <c r="M650" s="25"/>
    </row>
    <row r="651" spans="1:13" ht="25.5" x14ac:dyDescent="0.2">
      <c r="A651" s="23" t="s">
        <v>405</v>
      </c>
      <c r="B651" s="23" t="s">
        <v>147</v>
      </c>
      <c r="C651" s="25">
        <v>-284.70855999999998</v>
      </c>
      <c r="D651" s="25"/>
      <c r="E651" s="25" t="s">
        <v>1589</v>
      </c>
      <c r="F651" s="25"/>
      <c r="G651" s="25"/>
      <c r="H651" s="25"/>
      <c r="I651" s="25"/>
      <c r="J651" s="25"/>
      <c r="K651" s="25"/>
      <c r="L651" s="25" t="s">
        <v>1452</v>
      </c>
      <c r="M651" s="25"/>
    </row>
    <row r="652" spans="1:13" ht="25.5" x14ac:dyDescent="0.2">
      <c r="A652" s="23" t="s">
        <v>1057</v>
      </c>
      <c r="B652" s="23" t="s">
        <v>636</v>
      </c>
      <c r="C652" s="25">
        <v>-3128.11546</v>
      </c>
      <c r="D652" s="25"/>
      <c r="E652" s="25"/>
      <c r="F652" s="25"/>
      <c r="G652" s="25"/>
      <c r="H652" s="25"/>
      <c r="I652" s="25"/>
      <c r="J652" s="25"/>
      <c r="K652" s="25"/>
      <c r="L652" s="25" t="s">
        <v>1452</v>
      </c>
      <c r="M652" s="25"/>
    </row>
    <row r="653" spans="1:13" ht="25.5" x14ac:dyDescent="0.2">
      <c r="A653" s="23" t="s">
        <v>1076</v>
      </c>
      <c r="B653" s="23" t="s">
        <v>741</v>
      </c>
      <c r="C653" s="25"/>
      <c r="D653" s="25">
        <v>-19796.212599999999</v>
      </c>
      <c r="E653" s="25" t="s">
        <v>1452</v>
      </c>
      <c r="F653" s="25">
        <v>-4694.16957</v>
      </c>
      <c r="G653" s="25" t="s">
        <v>1590</v>
      </c>
      <c r="H653" s="25"/>
      <c r="I653" s="25">
        <v>-19796.212599999999</v>
      </c>
      <c r="J653" s="25" t="s">
        <v>1452</v>
      </c>
      <c r="K653" s="25">
        <v>-4694.16957</v>
      </c>
      <c r="L653" s="25" t="s">
        <v>1590</v>
      </c>
      <c r="M653" s="25">
        <v>-322.86578000000009</v>
      </c>
    </row>
  </sheetData>
  <mergeCells count="5">
    <mergeCell ref="A4:A5"/>
    <mergeCell ref="B4:B5"/>
    <mergeCell ref="C4:G4"/>
    <mergeCell ref="H4:M4"/>
    <mergeCell ref="B2:M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0"/>
  <sheetViews>
    <sheetView topLeftCell="B1" workbookViewId="0">
      <selection activeCell="E8" sqref="E8"/>
    </sheetView>
  </sheetViews>
  <sheetFormatPr defaultRowHeight="12.75" x14ac:dyDescent="0.2"/>
  <cols>
    <col min="2" max="2" width="118.28515625" customWidth="1"/>
    <col min="3" max="3" width="13.5703125" customWidth="1"/>
    <col min="4" max="4" width="18" customWidth="1"/>
    <col min="6" max="6" width="14.140625" customWidth="1"/>
    <col min="8" max="8" width="13" customWidth="1"/>
    <col min="9" max="9" width="14.85546875" customWidth="1"/>
    <col min="11" max="11" width="14.5703125" customWidth="1"/>
    <col min="13" max="13" width="12.5703125" customWidth="1"/>
  </cols>
  <sheetData>
    <row r="1" spans="1:13" x14ac:dyDescent="0.2">
      <c r="A1" s="33" t="s">
        <v>1283</v>
      </c>
      <c r="B1" s="33" t="s">
        <v>1284</v>
      </c>
      <c r="C1" s="31" t="s">
        <v>76</v>
      </c>
      <c r="D1" s="31"/>
      <c r="E1" s="31"/>
      <c r="F1" s="31"/>
      <c r="G1" s="31"/>
      <c r="H1" s="32" t="s">
        <v>1285</v>
      </c>
      <c r="I1" s="32"/>
      <c r="J1" s="32"/>
      <c r="K1" s="32"/>
      <c r="L1" s="32"/>
      <c r="M1" s="32"/>
    </row>
    <row r="2" spans="1:13" ht="108" x14ac:dyDescent="0.2">
      <c r="A2" s="33"/>
      <c r="B2" s="33"/>
      <c r="C2" s="6" t="s">
        <v>1286</v>
      </c>
      <c r="D2" s="4" t="s">
        <v>1287</v>
      </c>
      <c r="E2" s="6" t="s">
        <v>1288</v>
      </c>
      <c r="F2" s="5" t="s">
        <v>1289</v>
      </c>
      <c r="G2" s="6" t="s">
        <v>1290</v>
      </c>
      <c r="H2" s="6" t="s">
        <v>1286</v>
      </c>
      <c r="I2" s="4" t="s">
        <v>1287</v>
      </c>
      <c r="J2" s="6" t="s">
        <v>1288</v>
      </c>
      <c r="K2" s="4" t="s">
        <v>1289</v>
      </c>
      <c r="L2" s="6" t="s">
        <v>1291</v>
      </c>
      <c r="M2" s="6" t="s">
        <v>1292</v>
      </c>
    </row>
    <row r="3" spans="1:13" x14ac:dyDescent="0.2">
      <c r="A3" s="2" t="s">
        <v>1295</v>
      </c>
      <c r="B3" s="2" t="s">
        <v>1296</v>
      </c>
      <c r="C3" s="3">
        <v>3992220.4259299999</v>
      </c>
      <c r="D3" s="3">
        <v>1610794.21291</v>
      </c>
      <c r="E3" s="3">
        <f>IF(C3=0," ",IF(D3/C3*100&gt;200,"свыше 200",IF(D3/C3&gt;0,D3/C3*100,"")))</f>
        <v>40.348328525340897</v>
      </c>
      <c r="F3" s="3">
        <v>1481203.1359300001</v>
      </c>
      <c r="G3" s="3">
        <f>IF(F3=0," ",IF(D3/F3*100&gt;200,"свыше 200",IF(D3/F3&gt;0,D3/F3*100,"")))</f>
        <v>108.7490414944763</v>
      </c>
      <c r="H3" s="3">
        <v>1588795.7717500001</v>
      </c>
      <c r="I3" s="3">
        <v>600330.16954000003</v>
      </c>
      <c r="J3" s="3">
        <f>IF(H3=0," ",IF(I3/H3*100&gt;200,"свыше 200",IF(I3/H3&gt;0,I3/H3*100,"")))</f>
        <v>37.785232074148738</v>
      </c>
      <c r="K3" s="3">
        <v>493944.19430999999</v>
      </c>
      <c r="L3" s="3">
        <f>IF(K3=0," ",IF(I3/K3*100&gt;200,"свыше 200",IF(I3/K3&gt;0,I3/K3*100,"")))</f>
        <v>121.53805560537312</v>
      </c>
      <c r="M3" s="3">
        <f>I3-AB3</f>
        <v>600330.16954000003</v>
      </c>
    </row>
    <row r="4" spans="1:13" x14ac:dyDescent="0.2">
      <c r="A4" s="2" t="s">
        <v>1297</v>
      </c>
      <c r="B4" s="2" t="s">
        <v>1298</v>
      </c>
      <c r="C4" s="3">
        <v>105593.87411</v>
      </c>
      <c r="D4" s="3">
        <v>51073.315410000003</v>
      </c>
      <c r="E4" s="3">
        <f t="shared" ref="E4:E67" si="0">IF(C4=0," ",IF(D4/C4*100&gt;200,"свыше 200",IF(D4/C4&gt;0,D4/C4*100,"")))</f>
        <v>48.367687842190108</v>
      </c>
      <c r="F4" s="3">
        <v>52611.059569999998</v>
      </c>
      <c r="G4" s="3">
        <f t="shared" ref="G4:G67" si="1">IF(F4=0," ",IF(D4/F4*100&gt;200,"свыше 200",IF(D4/F4&gt;0,D4/F4*100,"")))</f>
        <v>97.077146568481481</v>
      </c>
      <c r="H4" s="3">
        <v>1935.02081</v>
      </c>
      <c r="I4" s="3">
        <v>657.34583999999995</v>
      </c>
      <c r="J4" s="3">
        <f t="shared" ref="J4:J67" si="2">IF(H4=0," ",IF(I4/H4*100&gt;200,"свыше 200",IF(I4/H4&gt;0,I4/H4*100,"")))</f>
        <v>33.970995898488553</v>
      </c>
      <c r="K4" s="3">
        <v>751.90963999999997</v>
      </c>
      <c r="L4" s="3">
        <f t="shared" ref="L4:L67" si="3">IF(K4=0," ",IF(I4/K4*100&gt;200,"свыше 200",IF(I4/K4&gt;0,I4/K4*100,"")))</f>
        <v>87.42351541070812</v>
      </c>
      <c r="M4" s="3">
        <f t="shared" ref="M4:M67" si="4">I4-AB4</f>
        <v>657.34583999999995</v>
      </c>
    </row>
    <row r="5" spans="1:13" ht="25.5" x14ac:dyDescent="0.2">
      <c r="A5" s="2" t="s">
        <v>1299</v>
      </c>
      <c r="B5" s="2" t="s">
        <v>1300</v>
      </c>
      <c r="C5" s="3">
        <v>248962.79861</v>
      </c>
      <c r="D5" s="3">
        <v>110843.70243999999</v>
      </c>
      <c r="E5" s="3">
        <f t="shared" si="0"/>
        <v>44.522194905768451</v>
      </c>
      <c r="F5" s="3">
        <v>112249.52812</v>
      </c>
      <c r="G5" s="3">
        <f t="shared" si="1"/>
        <v>98.747588784073002</v>
      </c>
      <c r="H5" s="3">
        <v>145877.12802</v>
      </c>
      <c r="I5" s="3">
        <v>64611.557769999999</v>
      </c>
      <c r="J5" s="3">
        <f t="shared" si="2"/>
        <v>44.291767083008139</v>
      </c>
      <c r="K5" s="3">
        <v>67213.042820000002</v>
      </c>
      <c r="L5" s="3">
        <f t="shared" si="3"/>
        <v>96.12949371007214</v>
      </c>
      <c r="M5" s="3">
        <f t="shared" si="4"/>
        <v>64611.557769999999</v>
      </c>
    </row>
    <row r="6" spans="1:13" ht="25.5" x14ac:dyDescent="0.2">
      <c r="A6" s="2" t="s">
        <v>1301</v>
      </c>
      <c r="B6" s="2" t="s">
        <v>1302</v>
      </c>
      <c r="C6" s="3">
        <v>1185199.95377</v>
      </c>
      <c r="D6" s="3">
        <v>532857.55446999997</v>
      </c>
      <c r="E6" s="3">
        <f t="shared" si="0"/>
        <v>44.959295920914819</v>
      </c>
      <c r="F6" s="3">
        <v>528861.21745999996</v>
      </c>
      <c r="G6" s="3">
        <f t="shared" si="1"/>
        <v>100.75564947439209</v>
      </c>
      <c r="H6" s="3">
        <v>189460.57467999999</v>
      </c>
      <c r="I6" s="3">
        <v>74117.058430000005</v>
      </c>
      <c r="J6" s="3">
        <f t="shared" si="2"/>
        <v>39.120043077660959</v>
      </c>
      <c r="K6" s="3">
        <v>78601.478820000004</v>
      </c>
      <c r="L6" s="3">
        <f t="shared" si="3"/>
        <v>94.294737888749552</v>
      </c>
      <c r="M6" s="3">
        <f t="shared" si="4"/>
        <v>74117.058430000005</v>
      </c>
    </row>
    <row r="7" spans="1:13" x14ac:dyDescent="0.2">
      <c r="A7" s="2" t="s">
        <v>1303</v>
      </c>
      <c r="B7" s="2" t="s">
        <v>1304</v>
      </c>
      <c r="C7" s="3">
        <v>82454.030339999998</v>
      </c>
      <c r="D7" s="3">
        <v>30601.661400000001</v>
      </c>
      <c r="E7" s="3">
        <f t="shared" si="0"/>
        <v>37.113602905538698</v>
      </c>
      <c r="F7" s="3">
        <v>24515.174200000001</v>
      </c>
      <c r="G7" s="3">
        <f t="shared" si="1"/>
        <v>124.8274279038164</v>
      </c>
      <c r="H7" s="3">
        <v>82457.872340000002</v>
      </c>
      <c r="I7" s="3">
        <v>30601.661400000001</v>
      </c>
      <c r="J7" s="3">
        <f t="shared" si="2"/>
        <v>37.111873653275495</v>
      </c>
      <c r="K7" s="3">
        <v>25268.426329999998</v>
      </c>
      <c r="L7" s="3">
        <f t="shared" si="3"/>
        <v>121.10632059293738</v>
      </c>
      <c r="M7" s="3">
        <f t="shared" si="4"/>
        <v>30601.661400000001</v>
      </c>
    </row>
    <row r="8" spans="1:13" x14ac:dyDescent="0.2">
      <c r="A8" s="2" t="s">
        <v>1305</v>
      </c>
      <c r="B8" s="2" t="s">
        <v>1306</v>
      </c>
      <c r="C8" s="3">
        <v>294118.93174000003</v>
      </c>
      <c r="D8" s="3">
        <v>130557.07724</v>
      </c>
      <c r="E8" s="3">
        <f t="shared" si="0"/>
        <v>44.389212373249045</v>
      </c>
      <c r="F8" s="3">
        <v>130679.23841000001</v>
      </c>
      <c r="G8" s="3">
        <f t="shared" si="1"/>
        <v>99.906518302764567</v>
      </c>
      <c r="H8" s="3">
        <v>97727.54406</v>
      </c>
      <c r="I8" s="3">
        <v>42399.714540000001</v>
      </c>
      <c r="J8" s="3">
        <f t="shared" si="2"/>
        <v>43.385633955938381</v>
      </c>
      <c r="K8" s="3">
        <v>42801.158889999999</v>
      </c>
      <c r="L8" s="3">
        <f t="shared" si="3"/>
        <v>99.062071307387441</v>
      </c>
      <c r="M8" s="3">
        <f t="shared" si="4"/>
        <v>42399.714540000001</v>
      </c>
    </row>
    <row r="9" spans="1:13" x14ac:dyDescent="0.2">
      <c r="A9" s="2" t="s">
        <v>1307</v>
      </c>
      <c r="B9" s="2" t="s">
        <v>1308</v>
      </c>
      <c r="C9" s="3">
        <v>30874.583500000001</v>
      </c>
      <c r="D9" s="3">
        <v>11678.79853</v>
      </c>
      <c r="E9" s="3">
        <f t="shared" si="0"/>
        <v>37.826578389308473</v>
      </c>
      <c r="F9" s="3">
        <v>11143.97134</v>
      </c>
      <c r="G9" s="3">
        <f t="shared" si="1"/>
        <v>104.79925130532506</v>
      </c>
      <c r="H9" s="3">
        <v>20065.5111</v>
      </c>
      <c r="I9" s="3">
        <v>9173.3773999999994</v>
      </c>
      <c r="J9" s="3">
        <f t="shared" si="2"/>
        <v>45.717138000038283</v>
      </c>
      <c r="K9" s="3">
        <v>8847.3052200000002</v>
      </c>
      <c r="L9" s="3">
        <f t="shared" si="3"/>
        <v>103.6855536447741</v>
      </c>
      <c r="M9" s="3">
        <f t="shared" si="4"/>
        <v>9173.3773999999994</v>
      </c>
    </row>
    <row r="10" spans="1:13" x14ac:dyDescent="0.2">
      <c r="A10" s="2" t="s">
        <v>1309</v>
      </c>
      <c r="B10" s="2" t="s">
        <v>1310</v>
      </c>
      <c r="C10" s="3">
        <v>194234.28859000001</v>
      </c>
      <c r="D10" s="3"/>
      <c r="E10" s="3"/>
      <c r="F10" s="3"/>
      <c r="G10" s="3" t="str">
        <f t="shared" si="1"/>
        <v xml:space="preserve"> </v>
      </c>
      <c r="H10" s="3">
        <v>157000</v>
      </c>
      <c r="I10" s="3"/>
      <c r="J10" s="3" t="str">
        <f t="shared" si="2"/>
        <v/>
      </c>
      <c r="K10" s="3"/>
      <c r="L10" s="3" t="str">
        <f t="shared" si="3"/>
        <v xml:space="preserve"> </v>
      </c>
      <c r="M10" s="3"/>
    </row>
    <row r="11" spans="1:13" x14ac:dyDescent="0.2">
      <c r="A11" s="2" t="s">
        <v>1311</v>
      </c>
      <c r="B11" s="2" t="s">
        <v>1312</v>
      </c>
      <c r="C11" s="3">
        <v>1461.2964099999999</v>
      </c>
      <c r="D11" s="3"/>
      <c r="E11" s="3"/>
      <c r="F11" s="3"/>
      <c r="G11" s="3"/>
      <c r="H11" s="3"/>
      <c r="I11" s="3"/>
      <c r="J11" s="3"/>
      <c r="K11" s="3"/>
      <c r="L11" s="3"/>
      <c r="M11" s="3"/>
    </row>
    <row r="12" spans="1:13" x14ac:dyDescent="0.2">
      <c r="A12" s="2" t="s">
        <v>1313</v>
      </c>
      <c r="B12" s="2" t="s">
        <v>1314</v>
      </c>
      <c r="C12" s="3">
        <v>1849320.6688600001</v>
      </c>
      <c r="D12" s="3">
        <v>743182.10342000006</v>
      </c>
      <c r="E12" s="3">
        <f t="shared" si="0"/>
        <v>40.18676241141722</v>
      </c>
      <c r="F12" s="3">
        <v>621142.94683000003</v>
      </c>
      <c r="G12" s="3">
        <f t="shared" si="1"/>
        <v>119.64751547334254</v>
      </c>
      <c r="H12" s="3">
        <v>894272.12074000004</v>
      </c>
      <c r="I12" s="3">
        <v>378769.45416000002</v>
      </c>
      <c r="J12" s="3">
        <f t="shared" si="2"/>
        <v>42.355055622954296</v>
      </c>
      <c r="K12" s="3">
        <v>270460.87258999998</v>
      </c>
      <c r="L12" s="3">
        <f t="shared" si="3"/>
        <v>140.04593364386145</v>
      </c>
      <c r="M12" s="3">
        <f t="shared" si="4"/>
        <v>378769.45416000002</v>
      </c>
    </row>
    <row r="13" spans="1:13" x14ac:dyDescent="0.2">
      <c r="A13" s="2" t="s">
        <v>1315</v>
      </c>
      <c r="B13" s="2" t="s">
        <v>1316</v>
      </c>
      <c r="C13" s="3">
        <v>14840.4</v>
      </c>
      <c r="D13" s="3">
        <v>6668.9972299999999</v>
      </c>
      <c r="E13" s="3">
        <f t="shared" si="0"/>
        <v>44.938123163796121</v>
      </c>
      <c r="F13" s="3">
        <v>5563.0319399999998</v>
      </c>
      <c r="G13" s="3">
        <f t="shared" si="1"/>
        <v>119.88062089034133</v>
      </c>
      <c r="H13" s="3">
        <v>14840.4</v>
      </c>
      <c r="I13" s="3">
        <v>6691.0540300000002</v>
      </c>
      <c r="J13" s="3">
        <f t="shared" si="2"/>
        <v>45.086749885447837</v>
      </c>
      <c r="K13" s="3">
        <v>8402.5499999999993</v>
      </c>
      <c r="L13" s="3">
        <f t="shared" si="3"/>
        <v>79.631231352387076</v>
      </c>
      <c r="M13" s="3">
        <f t="shared" si="4"/>
        <v>6691.0540300000002</v>
      </c>
    </row>
    <row r="14" spans="1:13" x14ac:dyDescent="0.2">
      <c r="A14" s="2" t="s">
        <v>1317</v>
      </c>
      <c r="B14" s="2" t="s">
        <v>1318</v>
      </c>
      <c r="C14" s="3">
        <v>14840.4</v>
      </c>
      <c r="D14" s="3">
        <v>6668.9972299999999</v>
      </c>
      <c r="E14" s="3">
        <f t="shared" si="0"/>
        <v>44.938123163796121</v>
      </c>
      <c r="F14" s="3">
        <v>5563.0319399999998</v>
      </c>
      <c r="G14" s="3">
        <f t="shared" si="1"/>
        <v>119.88062089034133</v>
      </c>
      <c r="H14" s="3">
        <v>14840.4</v>
      </c>
      <c r="I14" s="3">
        <v>6691.0540300000002</v>
      </c>
      <c r="J14" s="3">
        <f t="shared" si="2"/>
        <v>45.086749885447837</v>
      </c>
      <c r="K14" s="3">
        <v>8402.5499999999993</v>
      </c>
      <c r="L14" s="3">
        <f t="shared" si="3"/>
        <v>79.631231352387076</v>
      </c>
      <c r="M14" s="3">
        <f t="shared" si="4"/>
        <v>6691.0540300000002</v>
      </c>
    </row>
    <row r="15" spans="1:13" x14ac:dyDescent="0.2">
      <c r="A15" s="2" t="s">
        <v>1319</v>
      </c>
      <c r="B15" s="2" t="s">
        <v>1320</v>
      </c>
      <c r="C15" s="3">
        <v>421421.41691000003</v>
      </c>
      <c r="D15" s="3">
        <v>178016.89577999999</v>
      </c>
      <c r="E15" s="3">
        <f t="shared" si="0"/>
        <v>42.242014438961888</v>
      </c>
      <c r="F15" s="3">
        <v>163078.19083000001</v>
      </c>
      <c r="G15" s="3">
        <f t="shared" si="1"/>
        <v>109.16045540729155</v>
      </c>
      <c r="H15" s="3">
        <v>313125.82001000002</v>
      </c>
      <c r="I15" s="3">
        <v>134580.96625999999</v>
      </c>
      <c r="J15" s="3">
        <f t="shared" si="2"/>
        <v>42.979836749234543</v>
      </c>
      <c r="K15" s="3">
        <v>121782.35225</v>
      </c>
      <c r="L15" s="3">
        <f t="shared" si="3"/>
        <v>110.50941599791607</v>
      </c>
      <c r="M15" s="3">
        <f t="shared" si="4"/>
        <v>134580.96625999999</v>
      </c>
    </row>
    <row r="16" spans="1:13" x14ac:dyDescent="0.2">
      <c r="A16" s="2" t="s">
        <v>1321</v>
      </c>
      <c r="B16" s="2" t="s">
        <v>1322</v>
      </c>
      <c r="C16" s="3">
        <v>82400.953070000003</v>
      </c>
      <c r="D16" s="3">
        <v>29588.718990000001</v>
      </c>
      <c r="E16" s="3">
        <f t="shared" si="0"/>
        <v>35.908224222678889</v>
      </c>
      <c r="F16" s="3">
        <v>27295.20347</v>
      </c>
      <c r="G16" s="3">
        <f t="shared" si="1"/>
        <v>108.40263206874714</v>
      </c>
      <c r="H16" s="3">
        <v>82400.953070000003</v>
      </c>
      <c r="I16" s="3">
        <v>29588.718990000001</v>
      </c>
      <c r="J16" s="3">
        <f t="shared" si="2"/>
        <v>35.908224222678889</v>
      </c>
      <c r="K16" s="3">
        <v>27295.20347</v>
      </c>
      <c r="L16" s="3">
        <f t="shared" si="3"/>
        <v>108.40263206874714</v>
      </c>
      <c r="M16" s="3">
        <f t="shared" si="4"/>
        <v>29588.718990000001</v>
      </c>
    </row>
    <row r="17" spans="1:13" x14ac:dyDescent="0.2">
      <c r="A17" s="2" t="s">
        <v>1323</v>
      </c>
      <c r="B17" s="2" t="s">
        <v>1324</v>
      </c>
      <c r="C17" s="3">
        <v>205451.8395</v>
      </c>
      <c r="D17" s="3">
        <v>88203.305200000003</v>
      </c>
      <c r="E17" s="3">
        <f t="shared" si="0"/>
        <v>42.931377696426026</v>
      </c>
      <c r="F17" s="3">
        <v>78301.757729999998</v>
      </c>
      <c r="G17" s="3">
        <f t="shared" si="1"/>
        <v>112.6453706239169</v>
      </c>
      <c r="H17" s="3">
        <v>113710.57746</v>
      </c>
      <c r="I17" s="3">
        <v>50350.479579999999</v>
      </c>
      <c r="J17" s="3">
        <f t="shared" si="2"/>
        <v>44.279503899021009</v>
      </c>
      <c r="K17" s="3">
        <v>41738.38119</v>
      </c>
      <c r="L17" s="3">
        <f t="shared" si="3"/>
        <v>120.63352277798293</v>
      </c>
      <c r="M17" s="3">
        <f t="shared" si="4"/>
        <v>50350.479579999999</v>
      </c>
    </row>
    <row r="18" spans="1:13" x14ac:dyDescent="0.2">
      <c r="A18" s="2" t="s">
        <v>1325</v>
      </c>
      <c r="B18" s="2" t="s">
        <v>1326</v>
      </c>
      <c r="C18" s="3">
        <v>132195.82433999999</v>
      </c>
      <c r="D18" s="3">
        <v>59957.075980000001</v>
      </c>
      <c r="E18" s="3">
        <f t="shared" si="0"/>
        <v>45.354742692775133</v>
      </c>
      <c r="F18" s="3">
        <v>57371.928449999999</v>
      </c>
      <c r="G18" s="3">
        <f t="shared" si="1"/>
        <v>104.50594498013601</v>
      </c>
      <c r="H18" s="3">
        <v>117014.28948000001</v>
      </c>
      <c r="I18" s="3">
        <v>54641.767690000001</v>
      </c>
      <c r="J18" s="3">
        <f t="shared" si="2"/>
        <v>46.69666237587105</v>
      </c>
      <c r="K18" s="3">
        <v>52748.767590000003</v>
      </c>
      <c r="L18" s="3">
        <f t="shared" si="3"/>
        <v>103.58870962581288</v>
      </c>
      <c r="M18" s="3">
        <f t="shared" si="4"/>
        <v>54641.767690000001</v>
      </c>
    </row>
    <row r="19" spans="1:13" x14ac:dyDescent="0.2">
      <c r="A19" s="2" t="s">
        <v>1327</v>
      </c>
      <c r="B19" s="2" t="s">
        <v>1328</v>
      </c>
      <c r="C19" s="3">
        <v>1372.8</v>
      </c>
      <c r="D19" s="3">
        <v>267.79561000000001</v>
      </c>
      <c r="E19" s="3">
        <f t="shared" si="0"/>
        <v>19.507255973193473</v>
      </c>
      <c r="F19" s="3">
        <v>109.30118</v>
      </c>
      <c r="G19" s="3" t="str">
        <f t="shared" si="1"/>
        <v>свыше 200</v>
      </c>
      <c r="H19" s="3"/>
      <c r="I19" s="3"/>
      <c r="J19" s="3" t="str">
        <f t="shared" si="2"/>
        <v xml:space="preserve"> </v>
      </c>
      <c r="K19" s="3"/>
      <c r="L19" s="3" t="str">
        <f t="shared" si="3"/>
        <v xml:space="preserve"> </v>
      </c>
      <c r="M19" s="3"/>
    </row>
    <row r="20" spans="1:13" x14ac:dyDescent="0.2">
      <c r="A20" s="2" t="s">
        <v>1329</v>
      </c>
      <c r="B20" s="2" t="s">
        <v>1330</v>
      </c>
      <c r="C20" s="3">
        <v>8636709.67282</v>
      </c>
      <c r="D20" s="3">
        <v>2550321.03528</v>
      </c>
      <c r="E20" s="3">
        <f t="shared" si="0"/>
        <v>29.528849896459313</v>
      </c>
      <c r="F20" s="3">
        <v>2025787.17845</v>
      </c>
      <c r="G20" s="3">
        <f t="shared" si="1"/>
        <v>125.89284118341291</v>
      </c>
      <c r="H20" s="3">
        <v>7103120.2673800001</v>
      </c>
      <c r="I20" s="3">
        <v>1894870.20096</v>
      </c>
      <c r="J20" s="3">
        <f t="shared" si="2"/>
        <v>26.67658901485736</v>
      </c>
      <c r="K20" s="3">
        <v>1378912.1555399999</v>
      </c>
      <c r="L20" s="3">
        <f t="shared" si="3"/>
        <v>137.41776032266134</v>
      </c>
      <c r="M20" s="3">
        <f t="shared" si="4"/>
        <v>1894870.20096</v>
      </c>
    </row>
    <row r="21" spans="1:13" x14ac:dyDescent="0.2">
      <c r="A21" s="2" t="s">
        <v>1331</v>
      </c>
      <c r="B21" s="2" t="s">
        <v>1332</v>
      </c>
      <c r="C21" s="3">
        <v>232711.56466</v>
      </c>
      <c r="D21" s="3">
        <v>90372.773809999999</v>
      </c>
      <c r="E21" s="3">
        <f t="shared" si="0"/>
        <v>38.834672416060577</v>
      </c>
      <c r="F21" s="3">
        <v>93933.480049999998</v>
      </c>
      <c r="G21" s="3">
        <f t="shared" si="1"/>
        <v>96.20933213790795</v>
      </c>
      <c r="H21" s="3">
        <v>232711.56466</v>
      </c>
      <c r="I21" s="3">
        <v>90372.773809999999</v>
      </c>
      <c r="J21" s="3">
        <f t="shared" si="2"/>
        <v>38.834672416060577</v>
      </c>
      <c r="K21" s="3">
        <v>93933.480049999998</v>
      </c>
      <c r="L21" s="3">
        <f t="shared" si="3"/>
        <v>96.20933213790795</v>
      </c>
      <c r="M21" s="3">
        <f t="shared" si="4"/>
        <v>90372.773809999999</v>
      </c>
    </row>
    <row r="22" spans="1:13" x14ac:dyDescent="0.2">
      <c r="A22" s="2" t="s">
        <v>1333</v>
      </c>
      <c r="B22" s="2" t="s">
        <v>1334</v>
      </c>
      <c r="C22" s="3">
        <v>650230.40193000005</v>
      </c>
      <c r="D22" s="3">
        <v>335136.66411000001</v>
      </c>
      <c r="E22" s="3">
        <f t="shared" si="0"/>
        <v>51.541217253954066</v>
      </c>
      <c r="F22" s="3">
        <v>350669.58126000001</v>
      </c>
      <c r="G22" s="3">
        <f t="shared" si="1"/>
        <v>95.570497704936869</v>
      </c>
      <c r="H22" s="3">
        <v>637106.88393000001</v>
      </c>
      <c r="I22" s="3">
        <v>330538.91375000001</v>
      </c>
      <c r="J22" s="3">
        <f t="shared" si="2"/>
        <v>51.881234073483483</v>
      </c>
      <c r="K22" s="3">
        <v>347237.94793999998</v>
      </c>
      <c r="L22" s="3">
        <f t="shared" si="3"/>
        <v>95.19089595792525</v>
      </c>
      <c r="M22" s="3">
        <f t="shared" si="4"/>
        <v>330538.91375000001</v>
      </c>
    </row>
    <row r="23" spans="1:13" x14ac:dyDescent="0.2">
      <c r="A23" s="2" t="s">
        <v>1335</v>
      </c>
      <c r="B23" s="2" t="s">
        <v>1336</v>
      </c>
      <c r="C23" s="3">
        <v>211125.21823</v>
      </c>
      <c r="D23" s="3">
        <v>19506.449189999999</v>
      </c>
      <c r="E23" s="3">
        <f t="shared" si="0"/>
        <v>9.2392795865578012</v>
      </c>
      <c r="F23" s="3">
        <v>15037.427079999999</v>
      </c>
      <c r="G23" s="3">
        <f t="shared" si="1"/>
        <v>129.71932689165865</v>
      </c>
      <c r="H23" s="3">
        <v>205956.22292</v>
      </c>
      <c r="I23" s="3">
        <v>18574.191009999999</v>
      </c>
      <c r="J23" s="3">
        <f t="shared" si="2"/>
        <v>9.0185141029775089</v>
      </c>
      <c r="K23" s="3">
        <v>13547.896419999999</v>
      </c>
      <c r="L23" s="3">
        <f t="shared" si="3"/>
        <v>137.10018466468316</v>
      </c>
      <c r="M23" s="3">
        <f t="shared" si="4"/>
        <v>18574.191009999999</v>
      </c>
    </row>
    <row r="24" spans="1:13" x14ac:dyDescent="0.2">
      <c r="A24" s="2" t="s">
        <v>1337</v>
      </c>
      <c r="B24" s="2" t="s">
        <v>1338</v>
      </c>
      <c r="C24" s="3">
        <v>204673.90716999999</v>
      </c>
      <c r="D24" s="3">
        <v>102225.60232999999</v>
      </c>
      <c r="E24" s="3">
        <f t="shared" si="0"/>
        <v>49.945595774009668</v>
      </c>
      <c r="F24" s="3">
        <v>79051.348159999994</v>
      </c>
      <c r="G24" s="3">
        <f t="shared" si="1"/>
        <v>129.31544459317163</v>
      </c>
      <c r="H24" s="3">
        <v>204573.90716999999</v>
      </c>
      <c r="I24" s="3">
        <v>102225.60232999999</v>
      </c>
      <c r="J24" s="3">
        <f t="shared" si="2"/>
        <v>49.970010224740427</v>
      </c>
      <c r="K24" s="3">
        <v>78915.141650000005</v>
      </c>
      <c r="L24" s="3">
        <f t="shared" si="3"/>
        <v>129.53864137174742</v>
      </c>
      <c r="M24" s="3">
        <f t="shared" si="4"/>
        <v>102225.60232999999</v>
      </c>
    </row>
    <row r="25" spans="1:13" x14ac:dyDescent="0.2">
      <c r="A25" s="2" t="s">
        <v>1339</v>
      </c>
      <c r="B25" s="2" t="s">
        <v>1340</v>
      </c>
      <c r="C25" s="3">
        <v>381921.58082999999</v>
      </c>
      <c r="D25" s="3">
        <v>186216.82882</v>
      </c>
      <c r="E25" s="3">
        <f t="shared" si="0"/>
        <v>48.75787024532881</v>
      </c>
      <c r="F25" s="3">
        <v>175994.68147000001</v>
      </c>
      <c r="G25" s="3">
        <f t="shared" si="1"/>
        <v>105.80821378499581</v>
      </c>
      <c r="H25" s="3">
        <v>269140.20484999998</v>
      </c>
      <c r="I25" s="3">
        <v>94960.509739999994</v>
      </c>
      <c r="J25" s="3">
        <f t="shared" si="2"/>
        <v>35.282915011870628</v>
      </c>
      <c r="K25" s="3">
        <v>86458.384539999999</v>
      </c>
      <c r="L25" s="3">
        <f t="shared" si="3"/>
        <v>109.83377753960517</v>
      </c>
      <c r="M25" s="3">
        <f t="shared" si="4"/>
        <v>94960.509739999994</v>
      </c>
    </row>
    <row r="26" spans="1:13" x14ac:dyDescent="0.2">
      <c r="A26" s="2" t="s">
        <v>1341</v>
      </c>
      <c r="B26" s="2" t="s">
        <v>1342</v>
      </c>
      <c r="C26" s="3">
        <v>6327529.6194399996</v>
      </c>
      <c r="D26" s="3">
        <v>1585403.6598199999</v>
      </c>
      <c r="E26" s="3">
        <f t="shared" si="0"/>
        <v>25.055649758622728</v>
      </c>
      <c r="F26" s="3">
        <v>1281419.8411399999</v>
      </c>
      <c r="G26" s="3">
        <f t="shared" si="1"/>
        <v>123.72242171695768</v>
      </c>
      <c r="H26" s="3">
        <v>4977482.65974</v>
      </c>
      <c r="I26" s="3">
        <v>1036292.1731</v>
      </c>
      <c r="J26" s="3">
        <f t="shared" si="2"/>
        <v>20.819603882942125</v>
      </c>
      <c r="K26" s="3">
        <v>740546.71450999996</v>
      </c>
      <c r="L26" s="3">
        <f t="shared" si="3"/>
        <v>139.93609758780539</v>
      </c>
      <c r="M26" s="3">
        <f t="shared" si="4"/>
        <v>1036292.1731</v>
      </c>
    </row>
    <row r="27" spans="1:13" x14ac:dyDescent="0.2">
      <c r="A27" s="2" t="s">
        <v>1343</v>
      </c>
      <c r="B27" s="2" t="s">
        <v>1344</v>
      </c>
      <c r="C27" s="3">
        <v>947.31962999999996</v>
      </c>
      <c r="D27" s="3">
        <v>491.79228000000001</v>
      </c>
      <c r="E27" s="3">
        <f t="shared" si="0"/>
        <v>51.914080995028044</v>
      </c>
      <c r="F27" s="3">
        <v>310.79500000000002</v>
      </c>
      <c r="G27" s="3">
        <f t="shared" si="1"/>
        <v>158.23686996251547</v>
      </c>
      <c r="H27" s="3"/>
      <c r="I27" s="3"/>
      <c r="J27" s="3" t="str">
        <f t="shared" si="2"/>
        <v xml:space="preserve"> </v>
      </c>
      <c r="K27" s="3"/>
      <c r="L27" s="3" t="str">
        <f t="shared" si="3"/>
        <v xml:space="preserve"> </v>
      </c>
      <c r="M27" s="3"/>
    </row>
    <row r="28" spans="1:13" x14ac:dyDescent="0.2">
      <c r="A28" s="2" t="s">
        <v>1345</v>
      </c>
      <c r="B28" s="2" t="s">
        <v>1346</v>
      </c>
      <c r="C28" s="3">
        <v>627570.06093000004</v>
      </c>
      <c r="D28" s="3">
        <v>230967.26491999999</v>
      </c>
      <c r="E28" s="3">
        <f t="shared" si="0"/>
        <v>36.803423123424359</v>
      </c>
      <c r="F28" s="3">
        <v>29370.024290000001</v>
      </c>
      <c r="G28" s="3" t="str">
        <f t="shared" si="1"/>
        <v>свыше 200</v>
      </c>
      <c r="H28" s="3">
        <v>576148.82411000005</v>
      </c>
      <c r="I28" s="3">
        <v>221906.03722</v>
      </c>
      <c r="J28" s="3">
        <f t="shared" si="2"/>
        <v>38.515402259613573</v>
      </c>
      <c r="K28" s="3">
        <v>18272.59043</v>
      </c>
      <c r="L28" s="3" t="str">
        <f t="shared" si="3"/>
        <v>свыше 200</v>
      </c>
      <c r="M28" s="3">
        <f t="shared" si="4"/>
        <v>221906.03722</v>
      </c>
    </row>
    <row r="29" spans="1:13" x14ac:dyDescent="0.2">
      <c r="A29" s="2" t="s">
        <v>1347</v>
      </c>
      <c r="B29" s="2" t="s">
        <v>1348</v>
      </c>
      <c r="C29" s="3">
        <v>3888211.1618300001</v>
      </c>
      <c r="D29" s="3">
        <v>1132317.41059</v>
      </c>
      <c r="E29" s="3">
        <f t="shared" si="0"/>
        <v>29.121808550569327</v>
      </c>
      <c r="F29" s="3">
        <v>1365634.98539</v>
      </c>
      <c r="G29" s="3">
        <f t="shared" si="1"/>
        <v>82.91508512185861</v>
      </c>
      <c r="H29" s="3">
        <v>2183576.99364</v>
      </c>
      <c r="I29" s="3">
        <v>558525.54636000004</v>
      </c>
      <c r="J29" s="3">
        <f t="shared" si="2"/>
        <v>25.57846817340495</v>
      </c>
      <c r="K29" s="3">
        <v>793603.69837</v>
      </c>
      <c r="L29" s="3">
        <f t="shared" si="3"/>
        <v>70.378395099111543</v>
      </c>
      <c r="M29" s="3">
        <f t="shared" si="4"/>
        <v>558525.54636000004</v>
      </c>
    </row>
    <row r="30" spans="1:13" x14ac:dyDescent="0.2">
      <c r="A30" s="2" t="s">
        <v>1349</v>
      </c>
      <c r="B30" s="2" t="s">
        <v>1350</v>
      </c>
      <c r="C30" s="3">
        <v>277463.79288999998</v>
      </c>
      <c r="D30" s="3">
        <v>37994.119480000001</v>
      </c>
      <c r="E30" s="3">
        <f t="shared" si="0"/>
        <v>13.693361243375888</v>
      </c>
      <c r="F30" s="3">
        <v>72569.351079999993</v>
      </c>
      <c r="G30" s="3">
        <f t="shared" si="1"/>
        <v>52.355600421609836</v>
      </c>
      <c r="H30" s="3">
        <v>77530.600000000006</v>
      </c>
      <c r="I30" s="3"/>
      <c r="J30" s="3" t="str">
        <f t="shared" si="2"/>
        <v/>
      </c>
      <c r="K30" s="3"/>
      <c r="L30" s="3" t="str">
        <f t="shared" si="3"/>
        <v xml:space="preserve"> </v>
      </c>
      <c r="M30" s="3"/>
    </row>
    <row r="31" spans="1:13" x14ac:dyDescent="0.2">
      <c r="A31" s="2" t="s">
        <v>1351</v>
      </c>
      <c r="B31" s="2" t="s">
        <v>1352</v>
      </c>
      <c r="C31" s="3">
        <v>1707001.40662</v>
      </c>
      <c r="D31" s="3">
        <v>675427.52922000003</v>
      </c>
      <c r="E31" s="3">
        <f t="shared" si="0"/>
        <v>39.568071039695326</v>
      </c>
      <c r="F31" s="3">
        <v>843666.14950000006</v>
      </c>
      <c r="G31" s="3">
        <f t="shared" si="1"/>
        <v>80.058626225586167</v>
      </c>
      <c r="H31" s="3">
        <v>1323058.9262900001</v>
      </c>
      <c r="I31" s="3">
        <v>516143.37254000001</v>
      </c>
      <c r="J31" s="3">
        <f t="shared" si="2"/>
        <v>39.011366937927825</v>
      </c>
      <c r="K31" s="3">
        <v>745974.03584999999</v>
      </c>
      <c r="L31" s="3">
        <f t="shared" si="3"/>
        <v>69.190527784506671</v>
      </c>
      <c r="M31" s="3">
        <f t="shared" si="4"/>
        <v>516143.37254000001</v>
      </c>
    </row>
    <row r="32" spans="1:13" x14ac:dyDescent="0.2">
      <c r="A32" s="2" t="s">
        <v>1353</v>
      </c>
      <c r="B32" s="2" t="s">
        <v>1354</v>
      </c>
      <c r="C32" s="3">
        <v>1339345.2420000001</v>
      </c>
      <c r="D32" s="3">
        <v>302094.76043000002</v>
      </c>
      <c r="E32" s="3">
        <f t="shared" si="0"/>
        <v>22.555406250511769</v>
      </c>
      <c r="F32" s="3">
        <v>335257.96541</v>
      </c>
      <c r="G32" s="3">
        <f t="shared" si="1"/>
        <v>90.108153004077494</v>
      </c>
      <c r="H32" s="3">
        <v>370306.35</v>
      </c>
      <c r="I32" s="3"/>
      <c r="J32" s="3" t="str">
        <f t="shared" si="2"/>
        <v/>
      </c>
      <c r="K32" s="3">
        <v>2750</v>
      </c>
      <c r="L32" s="3" t="str">
        <f t="shared" si="3"/>
        <v/>
      </c>
      <c r="M32" s="3"/>
    </row>
    <row r="33" spans="1:13" x14ac:dyDescent="0.2">
      <c r="A33" s="2" t="s">
        <v>1355</v>
      </c>
      <c r="B33" s="2" t="s">
        <v>1356</v>
      </c>
      <c r="C33" s="3">
        <v>564400.72031999996</v>
      </c>
      <c r="D33" s="3">
        <v>116801.00146</v>
      </c>
      <c r="E33" s="3">
        <f t="shared" si="0"/>
        <v>20.694693903611068</v>
      </c>
      <c r="F33" s="3">
        <v>114141.5194</v>
      </c>
      <c r="G33" s="3">
        <f t="shared" si="1"/>
        <v>102.32998655877364</v>
      </c>
      <c r="H33" s="3">
        <v>412681.11735000001</v>
      </c>
      <c r="I33" s="3">
        <v>42382.173820000004</v>
      </c>
      <c r="J33" s="3">
        <f t="shared" si="2"/>
        <v>10.269957126256193</v>
      </c>
      <c r="K33" s="3">
        <v>44879.662519999998</v>
      </c>
      <c r="L33" s="3">
        <f t="shared" si="3"/>
        <v>94.435143760523999</v>
      </c>
      <c r="M33" s="3">
        <f t="shared" si="4"/>
        <v>42382.173820000004</v>
      </c>
    </row>
    <row r="34" spans="1:13" x14ac:dyDescent="0.2">
      <c r="A34" s="2" t="s">
        <v>1357</v>
      </c>
      <c r="B34" s="2" t="s">
        <v>1358</v>
      </c>
      <c r="C34" s="3">
        <v>702863.58302999998</v>
      </c>
      <c r="D34" s="3">
        <v>5660.6948000000002</v>
      </c>
      <c r="E34" s="3">
        <f t="shared" si="0"/>
        <v>0.80537602696630073</v>
      </c>
      <c r="F34" s="3">
        <v>5986.9685499999996</v>
      </c>
      <c r="G34" s="3">
        <f t="shared" si="1"/>
        <v>94.550267847991293</v>
      </c>
      <c r="H34" s="3">
        <v>681628.51384999999</v>
      </c>
      <c r="I34" s="3">
        <v>5062.7334799999999</v>
      </c>
      <c r="J34" s="3">
        <f t="shared" si="2"/>
        <v>0.74274085915280696</v>
      </c>
      <c r="K34" s="3">
        <v>4904.7988999999998</v>
      </c>
      <c r="L34" s="3">
        <f t="shared" si="3"/>
        <v>103.22000112991381</v>
      </c>
      <c r="M34" s="3">
        <f t="shared" si="4"/>
        <v>5062.7334799999999</v>
      </c>
    </row>
    <row r="35" spans="1:13" x14ac:dyDescent="0.2">
      <c r="A35" s="2" t="s">
        <v>1359</v>
      </c>
      <c r="B35" s="2" t="s">
        <v>1360</v>
      </c>
      <c r="C35" s="3">
        <v>660959.37899999996</v>
      </c>
      <c r="D35" s="3">
        <v>6</v>
      </c>
      <c r="E35" s="3"/>
      <c r="F35" s="3">
        <v>22.945599999999999</v>
      </c>
      <c r="G35" s="3">
        <f t="shared" si="1"/>
        <v>26.148804128024544</v>
      </c>
      <c r="H35" s="3">
        <v>651697.27300000004</v>
      </c>
      <c r="I35" s="3"/>
      <c r="J35" s="3" t="str">
        <f t="shared" si="2"/>
        <v/>
      </c>
      <c r="K35" s="3"/>
      <c r="L35" s="3" t="str">
        <f t="shared" si="3"/>
        <v xml:space="preserve"> </v>
      </c>
      <c r="M35" s="3"/>
    </row>
    <row r="36" spans="1:13" x14ac:dyDescent="0.2">
      <c r="A36" s="2" t="s">
        <v>1361</v>
      </c>
      <c r="B36" s="2" t="s">
        <v>1362</v>
      </c>
      <c r="C36" s="3">
        <v>21124.02736</v>
      </c>
      <c r="D36" s="3">
        <v>1597.8559600000001</v>
      </c>
      <c r="E36" s="3">
        <f t="shared" si="0"/>
        <v>7.5641634654652332</v>
      </c>
      <c r="F36" s="3">
        <v>1456.1452300000001</v>
      </c>
      <c r="G36" s="3">
        <f t="shared" si="1"/>
        <v>109.73190908986462</v>
      </c>
      <c r="H36" s="3">
        <v>20069.840850000001</v>
      </c>
      <c r="I36" s="3">
        <v>1540.89896</v>
      </c>
      <c r="J36" s="3">
        <f t="shared" si="2"/>
        <v>7.677684001166357</v>
      </c>
      <c r="K36" s="3">
        <v>1293.91318</v>
      </c>
      <c r="L36" s="3">
        <f t="shared" si="3"/>
        <v>119.08828071447574</v>
      </c>
      <c r="M36" s="3">
        <f t="shared" si="4"/>
        <v>1540.89896</v>
      </c>
    </row>
    <row r="37" spans="1:13" x14ac:dyDescent="0.2">
      <c r="A37" s="2" t="s">
        <v>1363</v>
      </c>
      <c r="B37" s="2" t="s">
        <v>1364</v>
      </c>
      <c r="C37" s="3">
        <v>20780.176670000001</v>
      </c>
      <c r="D37" s="3">
        <v>4056.8388399999999</v>
      </c>
      <c r="E37" s="3">
        <f t="shared" si="0"/>
        <v>19.522638832309791</v>
      </c>
      <c r="F37" s="3">
        <v>4507.8777200000004</v>
      </c>
      <c r="G37" s="3">
        <f t="shared" si="1"/>
        <v>89.994429573835006</v>
      </c>
      <c r="H37" s="3">
        <v>9861.4</v>
      </c>
      <c r="I37" s="3">
        <v>3521.8345199999999</v>
      </c>
      <c r="J37" s="3">
        <f t="shared" si="2"/>
        <v>35.713331981260268</v>
      </c>
      <c r="K37" s="3">
        <v>3610.8857200000002</v>
      </c>
      <c r="L37" s="3">
        <f t="shared" si="3"/>
        <v>97.533812839692956</v>
      </c>
      <c r="M37" s="3">
        <f t="shared" si="4"/>
        <v>3521.8345199999999</v>
      </c>
    </row>
    <row r="38" spans="1:13" x14ac:dyDescent="0.2">
      <c r="A38" s="2" t="s">
        <v>1365</v>
      </c>
      <c r="B38" s="2" t="s">
        <v>1366</v>
      </c>
      <c r="C38" s="3">
        <v>13850349.410669999</v>
      </c>
      <c r="D38" s="3">
        <v>6638005.8238700004</v>
      </c>
      <c r="E38" s="3">
        <f t="shared" si="0"/>
        <v>47.926630780565219</v>
      </c>
      <c r="F38" s="3">
        <v>6459479.3540099999</v>
      </c>
      <c r="G38" s="3">
        <f t="shared" si="1"/>
        <v>102.76379039355814</v>
      </c>
      <c r="H38" s="3">
        <v>9062260.5693999995</v>
      </c>
      <c r="I38" s="3">
        <v>4436190.9200600004</v>
      </c>
      <c r="J38" s="3">
        <f t="shared" si="2"/>
        <v>48.952365539338217</v>
      </c>
      <c r="K38" s="3">
        <v>4320632.9793800004</v>
      </c>
      <c r="L38" s="3">
        <f t="shared" si="3"/>
        <v>102.67456044592296</v>
      </c>
      <c r="M38" s="3">
        <f t="shared" si="4"/>
        <v>4436190.9200600004</v>
      </c>
    </row>
    <row r="39" spans="1:13" x14ac:dyDescent="0.2">
      <c r="A39" s="2" t="s">
        <v>1367</v>
      </c>
      <c r="B39" s="2" t="s">
        <v>1368</v>
      </c>
      <c r="C39" s="3">
        <v>4803973.31348</v>
      </c>
      <c r="D39" s="3">
        <v>2177193.45487</v>
      </c>
      <c r="E39" s="3">
        <f t="shared" si="0"/>
        <v>45.320681710715839</v>
      </c>
      <c r="F39" s="3">
        <v>2063940.0228500001</v>
      </c>
      <c r="G39" s="3">
        <f t="shared" si="1"/>
        <v>105.48724433685885</v>
      </c>
      <c r="H39" s="3">
        <v>2857457.91823</v>
      </c>
      <c r="I39" s="3">
        <v>1330314.8302</v>
      </c>
      <c r="J39" s="3">
        <f t="shared" si="2"/>
        <v>46.555885275260295</v>
      </c>
      <c r="K39" s="3">
        <v>1272537.9486</v>
      </c>
      <c r="L39" s="3">
        <f t="shared" si="3"/>
        <v>104.54028751469173</v>
      </c>
      <c r="M39" s="3">
        <f t="shared" si="4"/>
        <v>1330314.8302</v>
      </c>
    </row>
    <row r="40" spans="1:13" x14ac:dyDescent="0.2">
      <c r="A40" s="2" t="s">
        <v>1369</v>
      </c>
      <c r="B40" s="2" t="s">
        <v>1370</v>
      </c>
      <c r="C40" s="3">
        <v>5882735.1900899997</v>
      </c>
      <c r="D40" s="3">
        <v>2865451.1543999999</v>
      </c>
      <c r="E40" s="3">
        <f t="shared" si="0"/>
        <v>48.709504368429023</v>
      </c>
      <c r="F40" s="3">
        <v>2805188.6407699999</v>
      </c>
      <c r="G40" s="3">
        <f t="shared" si="1"/>
        <v>102.14825173445227</v>
      </c>
      <c r="H40" s="3">
        <v>4472194.97358</v>
      </c>
      <c r="I40" s="3">
        <v>2220865.0413199998</v>
      </c>
      <c r="J40" s="3">
        <f t="shared" si="2"/>
        <v>49.659396659582427</v>
      </c>
      <c r="K40" s="3">
        <v>2198471.05938</v>
      </c>
      <c r="L40" s="3">
        <f t="shared" si="3"/>
        <v>101.01861618075223</v>
      </c>
      <c r="M40" s="3">
        <f t="shared" si="4"/>
        <v>2220865.0413199998</v>
      </c>
    </row>
    <row r="41" spans="1:13" x14ac:dyDescent="0.2">
      <c r="A41" s="2" t="s">
        <v>1371</v>
      </c>
      <c r="B41" s="2" t="s">
        <v>1372</v>
      </c>
      <c r="C41" s="3">
        <v>1109676.9560499999</v>
      </c>
      <c r="D41" s="3">
        <v>568456.73030000005</v>
      </c>
      <c r="E41" s="3">
        <f t="shared" si="0"/>
        <v>51.227226734839618</v>
      </c>
      <c r="F41" s="3">
        <v>624346.21114000003</v>
      </c>
      <c r="G41" s="3">
        <f t="shared" si="1"/>
        <v>91.048319050747367</v>
      </c>
      <c r="H41" s="3">
        <v>157186.15419999999</v>
      </c>
      <c r="I41" s="3">
        <v>73181.779859999995</v>
      </c>
      <c r="J41" s="3">
        <f t="shared" si="2"/>
        <v>46.557395740394035</v>
      </c>
      <c r="K41" s="3">
        <v>91502.800910000005</v>
      </c>
      <c r="L41" s="3">
        <f t="shared" si="3"/>
        <v>79.977639080119374</v>
      </c>
      <c r="M41" s="3">
        <f t="shared" si="4"/>
        <v>73181.779859999995</v>
      </c>
    </row>
    <row r="42" spans="1:13" x14ac:dyDescent="0.2">
      <c r="A42" s="2" t="s">
        <v>1373</v>
      </c>
      <c r="B42" s="2" t="s">
        <v>1374</v>
      </c>
      <c r="C42" s="3">
        <v>1176333.7059200001</v>
      </c>
      <c r="D42" s="3">
        <v>634925.65053999994</v>
      </c>
      <c r="E42" s="3">
        <f t="shared" si="0"/>
        <v>53.974960280801469</v>
      </c>
      <c r="F42" s="3">
        <v>623580.38234999997</v>
      </c>
      <c r="G42" s="3">
        <f t="shared" si="1"/>
        <v>101.81937541832933</v>
      </c>
      <c r="H42" s="3">
        <v>1176333.7059200001</v>
      </c>
      <c r="I42" s="3">
        <v>634925.65053999994</v>
      </c>
      <c r="J42" s="3">
        <f t="shared" si="2"/>
        <v>53.974960280801469</v>
      </c>
      <c r="K42" s="3">
        <v>623580.38234999997</v>
      </c>
      <c r="L42" s="3">
        <f t="shared" si="3"/>
        <v>101.81937541832933</v>
      </c>
      <c r="M42" s="3">
        <f t="shared" si="4"/>
        <v>634925.65053999994</v>
      </c>
    </row>
    <row r="43" spans="1:13" x14ac:dyDescent="0.2">
      <c r="A43" s="2" t="s">
        <v>1375</v>
      </c>
      <c r="B43" s="2" t="s">
        <v>1376</v>
      </c>
      <c r="C43" s="3">
        <v>47128.953750000001</v>
      </c>
      <c r="D43" s="3">
        <v>22304.167700000002</v>
      </c>
      <c r="E43" s="3">
        <f t="shared" si="0"/>
        <v>47.325828233562262</v>
      </c>
      <c r="F43" s="3">
        <v>21520.1898</v>
      </c>
      <c r="G43" s="3">
        <f t="shared" si="1"/>
        <v>103.64298785134321</v>
      </c>
      <c r="H43" s="3">
        <v>43994.022749999996</v>
      </c>
      <c r="I43" s="3">
        <v>21281.117699999999</v>
      </c>
      <c r="J43" s="3">
        <f t="shared" si="2"/>
        <v>48.37274786379929</v>
      </c>
      <c r="K43" s="3">
        <v>20933.213800000001</v>
      </c>
      <c r="L43" s="3">
        <f t="shared" si="3"/>
        <v>101.66197079590329</v>
      </c>
      <c r="M43" s="3">
        <f t="shared" si="4"/>
        <v>21281.117699999999</v>
      </c>
    </row>
    <row r="44" spans="1:13" x14ac:dyDescent="0.2">
      <c r="A44" s="2" t="s">
        <v>1377</v>
      </c>
      <c r="B44" s="2" t="s">
        <v>1378</v>
      </c>
      <c r="C44" s="3">
        <v>300486.16954999999</v>
      </c>
      <c r="D44" s="3">
        <v>121058.13808999999</v>
      </c>
      <c r="E44" s="3">
        <f t="shared" si="0"/>
        <v>40.287424300191056</v>
      </c>
      <c r="F44" s="3">
        <v>95295.030400000003</v>
      </c>
      <c r="G44" s="3">
        <f t="shared" si="1"/>
        <v>127.03510097206494</v>
      </c>
      <c r="H44" s="3">
        <v>210979.81487</v>
      </c>
      <c r="I44" s="3">
        <v>81269.088099999994</v>
      </c>
      <c r="J44" s="3">
        <f t="shared" si="2"/>
        <v>38.519840464395031</v>
      </c>
      <c r="K44" s="3">
        <v>59534.418640000004</v>
      </c>
      <c r="L44" s="3">
        <f t="shared" si="3"/>
        <v>136.50773780361885</v>
      </c>
      <c r="M44" s="3">
        <f t="shared" si="4"/>
        <v>81269.088099999994</v>
      </c>
    </row>
    <row r="45" spans="1:13" x14ac:dyDescent="0.2">
      <c r="A45" s="2" t="s">
        <v>1379</v>
      </c>
      <c r="B45" s="2" t="s">
        <v>1380</v>
      </c>
      <c r="C45" s="3">
        <v>530015.12182999996</v>
      </c>
      <c r="D45" s="3">
        <v>248616.52797</v>
      </c>
      <c r="E45" s="3">
        <f t="shared" si="0"/>
        <v>46.907440510677098</v>
      </c>
      <c r="F45" s="3">
        <v>225608.87669999999</v>
      </c>
      <c r="G45" s="3">
        <f t="shared" si="1"/>
        <v>110.1980257189056</v>
      </c>
      <c r="H45" s="3">
        <v>144113.97985</v>
      </c>
      <c r="I45" s="3">
        <v>74353.412339999995</v>
      </c>
      <c r="J45" s="3">
        <f t="shared" si="2"/>
        <v>51.593476508934252</v>
      </c>
      <c r="K45" s="3">
        <v>54073.155700000003</v>
      </c>
      <c r="L45" s="3">
        <f t="shared" si="3"/>
        <v>137.50522117206486</v>
      </c>
      <c r="M45" s="3">
        <f t="shared" si="4"/>
        <v>74353.412339999995</v>
      </c>
    </row>
    <row r="46" spans="1:13" x14ac:dyDescent="0.2">
      <c r="A46" s="2" t="s">
        <v>1381</v>
      </c>
      <c r="B46" s="2" t="s">
        <v>1382</v>
      </c>
      <c r="C46" s="3">
        <v>1883210.3059</v>
      </c>
      <c r="D46" s="3">
        <v>915151.58782000002</v>
      </c>
      <c r="E46" s="3">
        <f t="shared" si="0"/>
        <v>48.595294160873998</v>
      </c>
      <c r="F46" s="3">
        <v>917416.95438999997</v>
      </c>
      <c r="G46" s="3">
        <f t="shared" si="1"/>
        <v>99.753071211605601</v>
      </c>
      <c r="H46" s="3">
        <v>893471.30498999998</v>
      </c>
      <c r="I46" s="3">
        <v>431232.54178000003</v>
      </c>
      <c r="J46" s="3">
        <f t="shared" si="2"/>
        <v>48.264845146294491</v>
      </c>
      <c r="K46" s="3">
        <v>494557.14273999998</v>
      </c>
      <c r="L46" s="3">
        <f t="shared" si="3"/>
        <v>87.19569580793798</v>
      </c>
      <c r="M46" s="3">
        <f t="shared" si="4"/>
        <v>431232.54178000003</v>
      </c>
    </row>
    <row r="47" spans="1:13" x14ac:dyDescent="0.2">
      <c r="A47" s="2" t="s">
        <v>1383</v>
      </c>
      <c r="B47" s="2" t="s">
        <v>1384</v>
      </c>
      <c r="C47" s="3">
        <v>1777488.9956400001</v>
      </c>
      <c r="D47" s="3">
        <v>867341.95660000003</v>
      </c>
      <c r="E47" s="3">
        <f t="shared" si="0"/>
        <v>48.795911464290455</v>
      </c>
      <c r="F47" s="3">
        <v>870669.58360999997</v>
      </c>
      <c r="G47" s="3">
        <f t="shared" si="1"/>
        <v>99.617808285411456</v>
      </c>
      <c r="H47" s="3">
        <v>866605.99338</v>
      </c>
      <c r="I47" s="3">
        <v>418565.68669</v>
      </c>
      <c r="J47" s="3">
        <f t="shared" si="2"/>
        <v>48.299422100403383</v>
      </c>
      <c r="K47" s="3">
        <v>482010.90710000001</v>
      </c>
      <c r="L47" s="3">
        <f t="shared" si="3"/>
        <v>86.837389055837818</v>
      </c>
      <c r="M47" s="3">
        <f t="shared" si="4"/>
        <v>418565.68669</v>
      </c>
    </row>
    <row r="48" spans="1:13" x14ac:dyDescent="0.2">
      <c r="A48" s="2" t="s">
        <v>1385</v>
      </c>
      <c r="B48" s="2" t="s">
        <v>1386</v>
      </c>
      <c r="C48" s="3">
        <v>934.25</v>
      </c>
      <c r="D48" s="3">
        <v>441.02956</v>
      </c>
      <c r="E48" s="3">
        <f t="shared" si="0"/>
        <v>47.206803318169655</v>
      </c>
      <c r="F48" s="3">
        <v>333.41199999999998</v>
      </c>
      <c r="G48" s="3">
        <f t="shared" si="1"/>
        <v>132.27765047448804</v>
      </c>
      <c r="H48" s="3"/>
      <c r="I48" s="3"/>
      <c r="J48" s="3" t="str">
        <f t="shared" si="2"/>
        <v xml:space="preserve"> </v>
      </c>
      <c r="K48" s="3"/>
      <c r="L48" s="3" t="str">
        <f t="shared" si="3"/>
        <v xml:space="preserve"> </v>
      </c>
      <c r="M48" s="3"/>
    </row>
    <row r="49" spans="1:13" x14ac:dyDescent="0.2">
      <c r="A49" s="2" t="s">
        <v>1387</v>
      </c>
      <c r="B49" s="2" t="s">
        <v>1388</v>
      </c>
      <c r="C49" s="3">
        <v>104787.06026</v>
      </c>
      <c r="D49" s="3">
        <v>47368.60166</v>
      </c>
      <c r="E49" s="3">
        <f t="shared" si="0"/>
        <v>45.204628837251434</v>
      </c>
      <c r="F49" s="3">
        <v>46413.958780000001</v>
      </c>
      <c r="G49" s="3">
        <f t="shared" si="1"/>
        <v>102.05680124060299</v>
      </c>
      <c r="H49" s="3">
        <v>26865.311610000001</v>
      </c>
      <c r="I49" s="3">
        <v>12666.855089999999</v>
      </c>
      <c r="J49" s="3">
        <f t="shared" si="2"/>
        <v>47.14948136051045</v>
      </c>
      <c r="K49" s="3">
        <v>12546.235640000001</v>
      </c>
      <c r="L49" s="3">
        <f t="shared" si="3"/>
        <v>100.96139952620879</v>
      </c>
      <c r="M49" s="3">
        <f t="shared" si="4"/>
        <v>12666.855089999999</v>
      </c>
    </row>
    <row r="50" spans="1:13" x14ac:dyDescent="0.2">
      <c r="A50" s="2" t="s">
        <v>1389</v>
      </c>
      <c r="B50" s="2" t="s">
        <v>1390</v>
      </c>
      <c r="C50" s="3">
        <v>2881826.6123500001</v>
      </c>
      <c r="D50" s="3">
        <v>991632.60083000001</v>
      </c>
      <c r="E50" s="3">
        <f t="shared" si="0"/>
        <v>34.409863403314475</v>
      </c>
      <c r="F50" s="3">
        <v>867964.40908000001</v>
      </c>
      <c r="G50" s="3">
        <f t="shared" si="1"/>
        <v>114.2480717476748</v>
      </c>
      <c r="H50" s="3">
        <v>2881416.4123499999</v>
      </c>
      <c r="I50" s="3">
        <v>991630.51783000003</v>
      </c>
      <c r="J50" s="3">
        <f t="shared" si="2"/>
        <v>34.414689719257026</v>
      </c>
      <c r="K50" s="3">
        <v>867964.40908000001</v>
      </c>
      <c r="L50" s="3">
        <f t="shared" si="3"/>
        <v>114.24783176087601</v>
      </c>
      <c r="M50" s="3">
        <f t="shared" si="4"/>
        <v>991630.51783000003</v>
      </c>
    </row>
    <row r="51" spans="1:13" x14ac:dyDescent="0.2">
      <c r="A51" s="2" t="s">
        <v>1391</v>
      </c>
      <c r="B51" s="2" t="s">
        <v>1392</v>
      </c>
      <c r="C51" s="3">
        <v>1394127.37678</v>
      </c>
      <c r="D51" s="3">
        <v>489824.18978999997</v>
      </c>
      <c r="E51" s="3">
        <f t="shared" si="0"/>
        <v>35.134823255629719</v>
      </c>
      <c r="F51" s="3">
        <v>412551.27192999999</v>
      </c>
      <c r="G51" s="3">
        <f t="shared" si="1"/>
        <v>118.73050045355606</v>
      </c>
      <c r="H51" s="3">
        <v>1394127.37678</v>
      </c>
      <c r="I51" s="3">
        <v>489824.18978999997</v>
      </c>
      <c r="J51" s="3">
        <f t="shared" si="2"/>
        <v>35.134823255629719</v>
      </c>
      <c r="K51" s="3">
        <v>412551.27192999999</v>
      </c>
      <c r="L51" s="3">
        <f t="shared" si="3"/>
        <v>118.73050045355606</v>
      </c>
      <c r="M51" s="3">
        <f t="shared" si="4"/>
        <v>489824.18978999997</v>
      </c>
    </row>
    <row r="52" spans="1:13" x14ac:dyDescent="0.2">
      <c r="A52" s="2" t="s">
        <v>1393</v>
      </c>
      <c r="B52" s="2" t="s">
        <v>1394</v>
      </c>
      <c r="C52" s="3">
        <v>811342.49789</v>
      </c>
      <c r="D52" s="3">
        <v>289238.85186</v>
      </c>
      <c r="E52" s="3">
        <f t="shared" si="0"/>
        <v>35.649414718470027</v>
      </c>
      <c r="F52" s="3">
        <v>254307.67264</v>
      </c>
      <c r="G52" s="3">
        <f t="shared" si="1"/>
        <v>113.73579446399513</v>
      </c>
      <c r="H52" s="3">
        <v>810932.29789000005</v>
      </c>
      <c r="I52" s="3">
        <v>289236.76886000001</v>
      </c>
      <c r="J52" s="3">
        <f t="shared" si="2"/>
        <v>35.667190665925844</v>
      </c>
      <c r="K52" s="3">
        <v>254307.67264</v>
      </c>
      <c r="L52" s="3">
        <f t="shared" si="3"/>
        <v>113.73497537742242</v>
      </c>
      <c r="M52" s="3">
        <f t="shared" si="4"/>
        <v>289236.76886000001</v>
      </c>
    </row>
    <row r="53" spans="1:13" x14ac:dyDescent="0.2">
      <c r="A53" s="2" t="s">
        <v>1395</v>
      </c>
      <c r="B53" s="2" t="s">
        <v>1396</v>
      </c>
      <c r="C53" s="3">
        <v>32838.109819999998</v>
      </c>
      <c r="D53" s="3">
        <v>15345.78494</v>
      </c>
      <c r="E53" s="3">
        <f t="shared" si="0"/>
        <v>46.731632923200941</v>
      </c>
      <c r="F53" s="3">
        <v>14808.96982</v>
      </c>
      <c r="G53" s="3">
        <f t="shared" si="1"/>
        <v>103.62493223043113</v>
      </c>
      <c r="H53" s="3">
        <v>32838.109819999998</v>
      </c>
      <c r="I53" s="3">
        <v>15345.78494</v>
      </c>
      <c r="J53" s="3">
        <f t="shared" si="2"/>
        <v>46.731632923200941</v>
      </c>
      <c r="K53" s="3">
        <v>14808.96982</v>
      </c>
      <c r="L53" s="3">
        <f t="shared" si="3"/>
        <v>103.62493223043113</v>
      </c>
      <c r="M53" s="3">
        <f t="shared" si="4"/>
        <v>15345.78494</v>
      </c>
    </row>
    <row r="54" spans="1:13" x14ac:dyDescent="0.2">
      <c r="A54" s="2" t="s">
        <v>1397</v>
      </c>
      <c r="B54" s="2" t="s">
        <v>1398</v>
      </c>
      <c r="C54" s="3">
        <v>8100</v>
      </c>
      <c r="D54" s="3"/>
      <c r="E54" s="3" t="str">
        <f t="shared" si="0"/>
        <v/>
      </c>
      <c r="F54" s="3"/>
      <c r="G54" s="3" t="str">
        <f t="shared" si="1"/>
        <v xml:space="preserve"> </v>
      </c>
      <c r="H54" s="3">
        <v>8100</v>
      </c>
      <c r="I54" s="3"/>
      <c r="J54" s="3" t="str">
        <f t="shared" si="2"/>
        <v/>
      </c>
      <c r="K54" s="3"/>
      <c r="L54" s="3" t="str">
        <f t="shared" si="3"/>
        <v xml:space="preserve"> </v>
      </c>
      <c r="M54" s="3"/>
    </row>
    <row r="55" spans="1:13" x14ac:dyDescent="0.2">
      <c r="A55" s="2" t="s">
        <v>1399</v>
      </c>
      <c r="B55" s="2" t="s">
        <v>1400</v>
      </c>
      <c r="C55" s="3">
        <v>130394.88159</v>
      </c>
      <c r="D55" s="3">
        <v>65134.172299999998</v>
      </c>
      <c r="E55" s="3">
        <f t="shared" si="0"/>
        <v>49.951479310975614</v>
      </c>
      <c r="F55" s="3">
        <v>64361.481449999999</v>
      </c>
      <c r="G55" s="3">
        <f t="shared" si="1"/>
        <v>101.20054857749084</v>
      </c>
      <c r="H55" s="3">
        <v>130394.88159</v>
      </c>
      <c r="I55" s="3">
        <v>65134.172299999998</v>
      </c>
      <c r="J55" s="3">
        <f t="shared" si="2"/>
        <v>49.951479310975614</v>
      </c>
      <c r="K55" s="3">
        <v>64361.481449999999</v>
      </c>
      <c r="L55" s="3">
        <f t="shared" si="3"/>
        <v>101.20054857749084</v>
      </c>
      <c r="M55" s="3">
        <f t="shared" si="4"/>
        <v>65134.172299999998</v>
      </c>
    </row>
    <row r="56" spans="1:13" x14ac:dyDescent="0.2">
      <c r="A56" s="2" t="s">
        <v>1401</v>
      </c>
      <c r="B56" s="2" t="s">
        <v>1402</v>
      </c>
      <c r="C56" s="3">
        <v>505023.74627</v>
      </c>
      <c r="D56" s="3">
        <v>132089.60193999999</v>
      </c>
      <c r="E56" s="3">
        <f t="shared" si="0"/>
        <v>26.155126945135994</v>
      </c>
      <c r="F56" s="3">
        <v>121935.01324</v>
      </c>
      <c r="G56" s="3">
        <f t="shared" si="1"/>
        <v>108.32786943649492</v>
      </c>
      <c r="H56" s="3">
        <v>505023.74627</v>
      </c>
      <c r="I56" s="3">
        <v>132089.60193999999</v>
      </c>
      <c r="J56" s="3">
        <f t="shared" si="2"/>
        <v>26.155126945135994</v>
      </c>
      <c r="K56" s="3">
        <v>121935.01324</v>
      </c>
      <c r="L56" s="3">
        <f t="shared" si="3"/>
        <v>108.32786943649492</v>
      </c>
      <c r="M56" s="3">
        <f t="shared" si="4"/>
        <v>132089.60193999999</v>
      </c>
    </row>
    <row r="57" spans="1:13" x14ac:dyDescent="0.2">
      <c r="A57" s="2" t="s">
        <v>1403</v>
      </c>
      <c r="B57" s="2" t="s">
        <v>1404</v>
      </c>
      <c r="C57" s="3">
        <v>12940656.534870001</v>
      </c>
      <c r="D57" s="3">
        <v>6406558.1397500001</v>
      </c>
      <c r="E57" s="3">
        <f t="shared" si="0"/>
        <v>49.507211032816109</v>
      </c>
      <c r="F57" s="3">
        <v>5860986.8454299998</v>
      </c>
      <c r="G57" s="3">
        <f t="shared" si="1"/>
        <v>109.30852275748408</v>
      </c>
      <c r="H57" s="3">
        <v>12722870.498779999</v>
      </c>
      <c r="I57" s="3">
        <v>6316058.1222200003</v>
      </c>
      <c r="J57" s="3">
        <f t="shared" si="2"/>
        <v>49.643342065186069</v>
      </c>
      <c r="K57" s="3">
        <v>5734699.4623499997</v>
      </c>
      <c r="L57" s="3">
        <f t="shared" si="3"/>
        <v>110.13756106465198</v>
      </c>
      <c r="M57" s="3">
        <f t="shared" si="4"/>
        <v>6316058.1222200003</v>
      </c>
    </row>
    <row r="58" spans="1:13" x14ac:dyDescent="0.2">
      <c r="A58" s="2" t="s">
        <v>1405</v>
      </c>
      <c r="B58" s="2" t="s">
        <v>1406</v>
      </c>
      <c r="C58" s="3">
        <v>139586.37250999999</v>
      </c>
      <c r="D58" s="3">
        <v>67455.593299999993</v>
      </c>
      <c r="E58" s="3">
        <f t="shared" si="0"/>
        <v>48.325343002353236</v>
      </c>
      <c r="F58" s="3">
        <v>64550.262629999997</v>
      </c>
      <c r="G58" s="3">
        <f t="shared" si="1"/>
        <v>104.50088125381187</v>
      </c>
      <c r="H58" s="3">
        <v>71405.918300000005</v>
      </c>
      <c r="I58" s="3">
        <v>35529.084790000001</v>
      </c>
      <c r="J58" s="3">
        <f t="shared" si="2"/>
        <v>49.756498671063234</v>
      </c>
      <c r="K58" s="3">
        <v>35273.637820000004</v>
      </c>
      <c r="L58" s="3">
        <f t="shared" si="3"/>
        <v>100.72418663281495</v>
      </c>
      <c r="M58" s="3">
        <f t="shared" si="4"/>
        <v>35529.084790000001</v>
      </c>
    </row>
    <row r="59" spans="1:13" x14ac:dyDescent="0.2">
      <c r="A59" s="2" t="s">
        <v>1407</v>
      </c>
      <c r="B59" s="2" t="s">
        <v>1408</v>
      </c>
      <c r="C59" s="3">
        <v>1590270.41252</v>
      </c>
      <c r="D59" s="3">
        <v>785649.43383999995</v>
      </c>
      <c r="E59" s="3">
        <f t="shared" si="0"/>
        <v>49.403511984797063</v>
      </c>
      <c r="F59" s="3">
        <v>759069.47287000006</v>
      </c>
      <c r="G59" s="3">
        <f t="shared" si="1"/>
        <v>103.50165062882881</v>
      </c>
      <c r="H59" s="3">
        <v>1590270.41252</v>
      </c>
      <c r="I59" s="3">
        <v>785649.43383999995</v>
      </c>
      <c r="J59" s="3">
        <f t="shared" si="2"/>
        <v>49.403511984797063</v>
      </c>
      <c r="K59" s="3">
        <v>759069.47287000006</v>
      </c>
      <c r="L59" s="3">
        <f t="shared" si="3"/>
        <v>103.50165062882881</v>
      </c>
      <c r="M59" s="3">
        <f t="shared" si="4"/>
        <v>785649.43383999995</v>
      </c>
    </row>
    <row r="60" spans="1:13" x14ac:dyDescent="0.2">
      <c r="A60" s="2" t="s">
        <v>1409</v>
      </c>
      <c r="B60" s="2" t="s">
        <v>1410</v>
      </c>
      <c r="C60" s="3">
        <v>8645423.2036400009</v>
      </c>
      <c r="D60" s="3">
        <v>4513190.7302000001</v>
      </c>
      <c r="E60" s="3">
        <f t="shared" si="0"/>
        <v>52.203236601532723</v>
      </c>
      <c r="F60" s="3">
        <v>4176062.3896499998</v>
      </c>
      <c r="G60" s="3">
        <f t="shared" si="1"/>
        <v>108.0728760515059</v>
      </c>
      <c r="H60" s="3">
        <v>8532679.1049700007</v>
      </c>
      <c r="I60" s="3">
        <v>4472687.3562899996</v>
      </c>
      <c r="J60" s="3">
        <f t="shared" si="2"/>
        <v>52.418323732399699</v>
      </c>
      <c r="K60" s="3">
        <v>4095699.43884</v>
      </c>
      <c r="L60" s="3">
        <f t="shared" si="3"/>
        <v>109.20448199579731</v>
      </c>
      <c r="M60" s="3">
        <f t="shared" si="4"/>
        <v>4472687.3562899996</v>
      </c>
    </row>
    <row r="61" spans="1:13" x14ac:dyDescent="0.2">
      <c r="A61" s="2" t="s">
        <v>1411</v>
      </c>
      <c r="B61" s="2" t="s">
        <v>1412</v>
      </c>
      <c r="C61" s="3">
        <v>2169208.5381900002</v>
      </c>
      <c r="D61" s="3">
        <v>860325.28264999995</v>
      </c>
      <c r="E61" s="3">
        <f t="shared" si="0"/>
        <v>39.66079182815038</v>
      </c>
      <c r="F61" s="3">
        <v>694595.29188999999</v>
      </c>
      <c r="G61" s="3">
        <f t="shared" si="1"/>
        <v>123.85993580651076</v>
      </c>
      <c r="H61" s="3">
        <v>2164291.92998</v>
      </c>
      <c r="I61" s="3">
        <v>858590.67997000006</v>
      </c>
      <c r="J61" s="3">
        <f t="shared" si="2"/>
        <v>39.670742568352793</v>
      </c>
      <c r="K61" s="3">
        <v>693096.70157000003</v>
      </c>
      <c r="L61" s="3">
        <f t="shared" si="3"/>
        <v>123.87747308927075</v>
      </c>
      <c r="M61" s="3">
        <f t="shared" si="4"/>
        <v>858590.67997000006</v>
      </c>
    </row>
    <row r="62" spans="1:13" x14ac:dyDescent="0.2">
      <c r="A62" s="2" t="s">
        <v>1413</v>
      </c>
      <c r="B62" s="2" t="s">
        <v>1414</v>
      </c>
      <c r="C62" s="3">
        <v>396168.00800999999</v>
      </c>
      <c r="D62" s="3">
        <v>179937.09976000001</v>
      </c>
      <c r="E62" s="3">
        <f t="shared" si="0"/>
        <v>45.419391803958611</v>
      </c>
      <c r="F62" s="3">
        <v>166709.42838999999</v>
      </c>
      <c r="G62" s="3">
        <f t="shared" si="1"/>
        <v>107.9345670474349</v>
      </c>
      <c r="H62" s="3">
        <v>364223.13300999999</v>
      </c>
      <c r="I62" s="3">
        <v>163601.56732999999</v>
      </c>
      <c r="J62" s="3">
        <f t="shared" si="2"/>
        <v>44.9179507018046</v>
      </c>
      <c r="K62" s="3">
        <v>151560.21124999999</v>
      </c>
      <c r="L62" s="3">
        <f t="shared" si="3"/>
        <v>107.94493223563649</v>
      </c>
      <c r="M62" s="3">
        <f t="shared" si="4"/>
        <v>163601.56732999999</v>
      </c>
    </row>
    <row r="63" spans="1:13" x14ac:dyDescent="0.2">
      <c r="A63" s="2" t="s">
        <v>1415</v>
      </c>
      <c r="B63" s="2" t="s">
        <v>1416</v>
      </c>
      <c r="C63" s="3">
        <v>697791.45313000004</v>
      </c>
      <c r="D63" s="3">
        <v>228662.75091999999</v>
      </c>
      <c r="E63" s="3">
        <f t="shared" si="0"/>
        <v>32.769497232205225</v>
      </c>
      <c r="F63" s="3">
        <v>129144.30695</v>
      </c>
      <c r="G63" s="3">
        <f t="shared" si="1"/>
        <v>177.0598769084958</v>
      </c>
      <c r="H63" s="3">
        <v>407684.86869999999</v>
      </c>
      <c r="I63" s="3">
        <v>99653.042910000004</v>
      </c>
      <c r="J63" s="3">
        <f t="shared" si="2"/>
        <v>24.443645217387484</v>
      </c>
      <c r="K63" s="3">
        <v>55338.78991</v>
      </c>
      <c r="L63" s="3">
        <f t="shared" si="3"/>
        <v>180.07810266915899</v>
      </c>
      <c r="M63" s="3">
        <f t="shared" si="4"/>
        <v>99653.042910000004</v>
      </c>
    </row>
    <row r="64" spans="1:13" x14ac:dyDescent="0.2">
      <c r="A64" s="2" t="s">
        <v>1417</v>
      </c>
      <c r="B64" s="2" t="s">
        <v>1418</v>
      </c>
      <c r="C64" s="3">
        <v>170314.1759</v>
      </c>
      <c r="D64" s="3">
        <v>77585.554069999998</v>
      </c>
      <c r="E64" s="3">
        <f t="shared" si="0"/>
        <v>45.554372476636573</v>
      </c>
      <c r="F64" s="3">
        <v>32804.879630000003</v>
      </c>
      <c r="G64" s="3" t="str">
        <f t="shared" si="1"/>
        <v>свыше 200</v>
      </c>
      <c r="H64" s="3">
        <v>11528.963</v>
      </c>
      <c r="I64" s="3">
        <v>2501.91</v>
      </c>
      <c r="J64" s="3">
        <f t="shared" si="2"/>
        <v>21.701084477415705</v>
      </c>
      <c r="K64" s="3">
        <v>1050</v>
      </c>
      <c r="L64" s="3" t="str">
        <f t="shared" si="3"/>
        <v>свыше 200</v>
      </c>
      <c r="M64" s="3">
        <f t="shared" si="4"/>
        <v>2501.91</v>
      </c>
    </row>
    <row r="65" spans="1:13" x14ac:dyDescent="0.2">
      <c r="A65" s="2" t="s">
        <v>1419</v>
      </c>
      <c r="B65" s="2" t="s">
        <v>1420</v>
      </c>
      <c r="C65" s="3">
        <v>339783.56355000002</v>
      </c>
      <c r="D65" s="3">
        <v>35529.370629999998</v>
      </c>
      <c r="E65" s="3">
        <f t="shared" si="0"/>
        <v>10.456471248578143</v>
      </c>
      <c r="F65" s="3">
        <v>23811.020570000001</v>
      </c>
      <c r="G65" s="3">
        <f t="shared" si="1"/>
        <v>149.21397646753618</v>
      </c>
      <c r="H65" s="3">
        <v>241808.01827999999</v>
      </c>
      <c r="I65" s="3">
        <v>1798</v>
      </c>
      <c r="J65" s="3">
        <f t="shared" si="2"/>
        <v>0.74356508638105534</v>
      </c>
      <c r="K65" s="3">
        <v>67.469009999999997</v>
      </c>
      <c r="L65" s="3" t="str">
        <f t="shared" si="3"/>
        <v>свыше 200</v>
      </c>
      <c r="M65" s="3">
        <f t="shared" si="4"/>
        <v>1798</v>
      </c>
    </row>
    <row r="66" spans="1:13" x14ac:dyDescent="0.2">
      <c r="A66" s="2" t="s">
        <v>1421</v>
      </c>
      <c r="B66" s="2" t="s">
        <v>1422</v>
      </c>
      <c r="C66" s="3">
        <v>145660.78945000001</v>
      </c>
      <c r="D66" s="3">
        <v>91250.040840000001</v>
      </c>
      <c r="E66" s="3">
        <f t="shared" si="0"/>
        <v>62.645576194218542</v>
      </c>
      <c r="F66" s="3">
        <v>49730.634610000001</v>
      </c>
      <c r="G66" s="3">
        <f t="shared" si="1"/>
        <v>183.48859119857511</v>
      </c>
      <c r="H66" s="3">
        <v>145522.78945000001</v>
      </c>
      <c r="I66" s="3">
        <v>91131.040840000001</v>
      </c>
      <c r="J66" s="3">
        <f t="shared" si="2"/>
        <v>62.623209178732523</v>
      </c>
      <c r="K66" s="3">
        <v>49666.534610000002</v>
      </c>
      <c r="L66" s="3">
        <f t="shared" si="3"/>
        <v>183.48580499041182</v>
      </c>
      <c r="M66" s="3">
        <f t="shared" si="4"/>
        <v>91131.040840000001</v>
      </c>
    </row>
    <row r="67" spans="1:13" x14ac:dyDescent="0.2">
      <c r="A67" s="2" t="s">
        <v>1423</v>
      </c>
      <c r="B67" s="2" t="s">
        <v>1424</v>
      </c>
      <c r="C67" s="3">
        <v>42032.924229999997</v>
      </c>
      <c r="D67" s="3">
        <v>24297.785380000001</v>
      </c>
      <c r="E67" s="3">
        <f t="shared" si="0"/>
        <v>57.806554802242474</v>
      </c>
      <c r="F67" s="3">
        <v>22797.772140000001</v>
      </c>
      <c r="G67" s="3">
        <f t="shared" si="1"/>
        <v>106.57964835681528</v>
      </c>
      <c r="H67" s="3">
        <v>8825.0979700000007</v>
      </c>
      <c r="I67" s="3">
        <v>4222.0920699999997</v>
      </c>
      <c r="J67" s="3">
        <f t="shared" si="2"/>
        <v>47.841871946946775</v>
      </c>
      <c r="K67" s="3">
        <v>4554.78629</v>
      </c>
      <c r="L67" s="3">
        <f t="shared" si="3"/>
        <v>92.69572272292055</v>
      </c>
      <c r="M67" s="3">
        <f t="shared" si="4"/>
        <v>4222.0920699999997</v>
      </c>
    </row>
    <row r="68" spans="1:13" x14ac:dyDescent="0.2">
      <c r="A68" s="2" t="s">
        <v>1425</v>
      </c>
      <c r="B68" s="2" t="s">
        <v>1426</v>
      </c>
      <c r="C68" s="3">
        <v>109571.66118</v>
      </c>
      <c r="D68" s="3">
        <v>52075.696369999998</v>
      </c>
      <c r="E68" s="3">
        <f t="shared" ref="E68:E79" si="5">IF(C68=0," ",IF(D68/C68*100&gt;200,"свыше 200",IF(D68/C68&gt;0,D68/C68*100,"")))</f>
        <v>47.526610265086795</v>
      </c>
      <c r="F68" s="3">
        <v>48997.035799999998</v>
      </c>
      <c r="G68" s="3">
        <f t="shared" ref="G68:G79" si="6">IF(F68=0," ",IF(D68/F68*100&gt;200,"свыше 200",IF(D68/F68&gt;0,D68/F68*100,"")))</f>
        <v>106.2833608599645</v>
      </c>
      <c r="H68" s="3">
        <v>87536.619489999997</v>
      </c>
      <c r="I68" s="3">
        <v>41503.281889999998</v>
      </c>
      <c r="J68" s="3">
        <f t="shared" ref="J68:J79" si="7">IF(H68=0," ",IF(I68/H68*100&gt;200,"свыше 200",IF(I68/H68&gt;0,I68/H68*100,"")))</f>
        <v>47.412479636298094</v>
      </c>
      <c r="K68" s="3">
        <v>40215.742610000001</v>
      </c>
      <c r="L68" s="3">
        <f t="shared" ref="L68:L80" si="8">IF(K68=0," ",IF(I68/K68*100&gt;200,"свыше 200",IF(I68/K68&gt;0,I68/K68*100,"")))</f>
        <v>103.20158026792183</v>
      </c>
      <c r="M68" s="3">
        <f t="shared" ref="M68:M79" si="9">I68-AB68</f>
        <v>41503.281889999998</v>
      </c>
    </row>
    <row r="69" spans="1:13" x14ac:dyDescent="0.2">
      <c r="A69" s="2" t="s">
        <v>1427</v>
      </c>
      <c r="B69" s="2" t="s">
        <v>1428</v>
      </c>
      <c r="C69" s="3">
        <v>7200.1116899999997</v>
      </c>
      <c r="D69" s="3">
        <v>3426.8002999999999</v>
      </c>
      <c r="E69" s="3">
        <f t="shared" si="5"/>
        <v>47.593710313679871</v>
      </c>
      <c r="F69" s="3">
        <v>3321.6213899999998</v>
      </c>
      <c r="G69" s="3">
        <f t="shared" si="6"/>
        <v>103.16649303610126</v>
      </c>
      <c r="H69" s="3"/>
      <c r="I69" s="3"/>
      <c r="J69" s="3" t="str">
        <f t="shared" si="7"/>
        <v xml:space="preserve"> </v>
      </c>
      <c r="K69" s="3"/>
      <c r="L69" s="3" t="str">
        <f t="shared" si="8"/>
        <v xml:space="preserve"> </v>
      </c>
      <c r="M69" s="3"/>
    </row>
    <row r="70" spans="1:13" x14ac:dyDescent="0.2">
      <c r="A70" s="2" t="s">
        <v>1429</v>
      </c>
      <c r="B70" s="2" t="s">
        <v>1430</v>
      </c>
      <c r="C70" s="3">
        <v>81616.945040000006</v>
      </c>
      <c r="D70" s="3">
        <v>39325.318229999997</v>
      </c>
      <c r="E70" s="3">
        <f t="shared" si="5"/>
        <v>48.182786320569683</v>
      </c>
      <c r="F70" s="3">
        <v>35980.901790000004</v>
      </c>
      <c r="G70" s="3">
        <f t="shared" si="6"/>
        <v>109.2949767060299</v>
      </c>
      <c r="H70" s="3">
        <v>66782.015039999998</v>
      </c>
      <c r="I70" s="3">
        <v>32179.70405</v>
      </c>
      <c r="J70" s="3">
        <f t="shared" si="7"/>
        <v>48.186183107421257</v>
      </c>
      <c r="K70" s="3">
        <v>30521.22999</v>
      </c>
      <c r="L70" s="3">
        <f t="shared" si="8"/>
        <v>105.43383756337272</v>
      </c>
      <c r="M70" s="3">
        <f t="shared" si="9"/>
        <v>32179.70405</v>
      </c>
    </row>
    <row r="71" spans="1:13" x14ac:dyDescent="0.2">
      <c r="A71" s="2" t="s">
        <v>1431</v>
      </c>
      <c r="B71" s="2" t="s">
        <v>1432</v>
      </c>
      <c r="C71" s="3">
        <v>20754.604449999999</v>
      </c>
      <c r="D71" s="3">
        <v>9323.5778399999999</v>
      </c>
      <c r="E71" s="3">
        <f t="shared" si="5"/>
        <v>44.922936799212287</v>
      </c>
      <c r="F71" s="3">
        <v>9694.5126199999995</v>
      </c>
      <c r="G71" s="3">
        <f t="shared" si="6"/>
        <v>96.173765566772758</v>
      </c>
      <c r="H71" s="3">
        <v>20754.604449999999</v>
      </c>
      <c r="I71" s="3">
        <v>9323.5778399999999</v>
      </c>
      <c r="J71" s="3">
        <f t="shared" si="7"/>
        <v>44.922936799212287</v>
      </c>
      <c r="K71" s="3">
        <v>9694.5126199999995</v>
      </c>
      <c r="L71" s="3">
        <f t="shared" si="8"/>
        <v>96.173765566772758</v>
      </c>
      <c r="M71" s="3">
        <f t="shared" si="9"/>
        <v>9323.5778399999999</v>
      </c>
    </row>
    <row r="72" spans="1:13" x14ac:dyDescent="0.2">
      <c r="A72" s="2" t="s">
        <v>1433</v>
      </c>
      <c r="B72" s="2" t="s">
        <v>1434</v>
      </c>
      <c r="C72" s="3">
        <v>925670.76526000001</v>
      </c>
      <c r="D72" s="3">
        <v>304593.78580000001</v>
      </c>
      <c r="E72" s="3">
        <f t="shared" si="5"/>
        <v>32.905196667245562</v>
      </c>
      <c r="F72" s="3">
        <v>398538.78169999999</v>
      </c>
      <c r="G72" s="3">
        <f t="shared" si="6"/>
        <v>76.427640115907948</v>
      </c>
      <c r="H72" s="3">
        <v>688983.83397000004</v>
      </c>
      <c r="I72" s="3">
        <v>220498.76663999999</v>
      </c>
      <c r="J72" s="3">
        <f t="shared" si="7"/>
        <v>32.00347464895686</v>
      </c>
      <c r="K72" s="3">
        <v>319513.97667</v>
      </c>
      <c r="L72" s="3">
        <f t="shared" si="8"/>
        <v>69.010679575915773</v>
      </c>
      <c r="M72" s="3">
        <f t="shared" si="9"/>
        <v>220498.76663999999</v>
      </c>
    </row>
    <row r="73" spans="1:13" x14ac:dyDescent="0.2">
      <c r="A73" s="2" t="s">
        <v>1435</v>
      </c>
      <c r="B73" s="2" t="s">
        <v>1436</v>
      </c>
      <c r="C73" s="3">
        <v>925670.76526000001</v>
      </c>
      <c r="D73" s="3">
        <v>304593.78580000001</v>
      </c>
      <c r="E73" s="3">
        <f t="shared" si="5"/>
        <v>32.905196667245562</v>
      </c>
      <c r="F73" s="3">
        <v>398538.78169999999</v>
      </c>
      <c r="G73" s="3">
        <f t="shared" si="6"/>
        <v>76.427640115907948</v>
      </c>
      <c r="H73" s="3">
        <v>688983.83397000004</v>
      </c>
      <c r="I73" s="3">
        <v>220498.76663999999</v>
      </c>
      <c r="J73" s="3">
        <f t="shared" si="7"/>
        <v>32.00347464895686</v>
      </c>
      <c r="K73" s="3">
        <v>319513.97667</v>
      </c>
      <c r="L73" s="3">
        <f t="shared" si="8"/>
        <v>69.010679575915773</v>
      </c>
      <c r="M73" s="3">
        <f t="shared" si="9"/>
        <v>220498.76663999999</v>
      </c>
    </row>
    <row r="74" spans="1:13" x14ac:dyDescent="0.2">
      <c r="A74" s="2" t="s">
        <v>1437</v>
      </c>
      <c r="B74" s="2" t="s">
        <v>1438</v>
      </c>
      <c r="C74" s="3">
        <v>1317.88</v>
      </c>
      <c r="D74" s="3"/>
      <c r="E74" s="3" t="str">
        <f t="shared" si="5"/>
        <v/>
      </c>
      <c r="F74" s="3">
        <v>45.19</v>
      </c>
      <c r="G74" s="3" t="str">
        <f t="shared" si="6"/>
        <v/>
      </c>
      <c r="H74" s="3">
        <v>4077295.8149999999</v>
      </c>
      <c r="I74" s="3">
        <v>2034958.1159999999</v>
      </c>
      <c r="J74" s="3">
        <f t="shared" si="7"/>
        <v>49.909503953909216</v>
      </c>
      <c r="K74" s="3">
        <v>2102342.6501000002</v>
      </c>
      <c r="L74" s="3">
        <f t="shared" si="8"/>
        <v>96.794788228417701</v>
      </c>
      <c r="M74" s="3">
        <f t="shared" si="9"/>
        <v>2034958.1159999999</v>
      </c>
    </row>
    <row r="75" spans="1:13" x14ac:dyDescent="0.2">
      <c r="A75" s="2" t="s">
        <v>1439</v>
      </c>
      <c r="B75" s="2" t="s">
        <v>1440</v>
      </c>
      <c r="C75" s="3"/>
      <c r="D75" s="3"/>
      <c r="E75" s="3" t="str">
        <f t="shared" si="5"/>
        <v xml:space="preserve"> </v>
      </c>
      <c r="F75" s="3"/>
      <c r="G75" s="3" t="str">
        <f t="shared" si="6"/>
        <v xml:space="preserve"> </v>
      </c>
      <c r="H75" s="3">
        <v>3669662.9</v>
      </c>
      <c r="I75" s="3">
        <v>1834843.1939999999</v>
      </c>
      <c r="J75" s="3">
        <f t="shared" si="7"/>
        <v>50.000320029395617</v>
      </c>
      <c r="K75" s="3">
        <v>1578108.9528000001</v>
      </c>
      <c r="L75" s="3">
        <f t="shared" si="8"/>
        <v>116.2684737796134</v>
      </c>
      <c r="M75" s="3">
        <f t="shared" si="9"/>
        <v>1834843.1939999999</v>
      </c>
    </row>
    <row r="76" spans="1:13" x14ac:dyDescent="0.2">
      <c r="A76" s="2" t="s">
        <v>1441</v>
      </c>
      <c r="B76" s="2" t="s">
        <v>1442</v>
      </c>
      <c r="C76" s="3">
        <v>1317.88</v>
      </c>
      <c r="D76" s="3"/>
      <c r="E76" s="3" t="str">
        <f t="shared" si="5"/>
        <v/>
      </c>
      <c r="F76" s="3">
        <v>45.19</v>
      </c>
      <c r="G76" s="3" t="str">
        <f t="shared" si="6"/>
        <v/>
      </c>
      <c r="H76" s="3">
        <v>407632.91499999998</v>
      </c>
      <c r="I76" s="3">
        <v>200114.92199999999</v>
      </c>
      <c r="J76" s="3">
        <f t="shared" si="7"/>
        <v>49.091943912331026</v>
      </c>
      <c r="K76" s="3">
        <v>475704.74</v>
      </c>
      <c r="L76" s="3">
        <f t="shared" si="8"/>
        <v>42.067043939902717</v>
      </c>
      <c r="M76" s="3">
        <f t="shared" si="9"/>
        <v>200114.92199999999</v>
      </c>
    </row>
    <row r="77" spans="1:13" x14ac:dyDescent="0.2">
      <c r="A77" s="2" t="s">
        <v>1443</v>
      </c>
      <c r="B77" s="2" t="s">
        <v>1444</v>
      </c>
      <c r="C77" s="3"/>
      <c r="D77" s="3"/>
      <c r="E77" s="3" t="str">
        <f t="shared" si="5"/>
        <v xml:space="preserve"> </v>
      </c>
      <c r="F77" s="3"/>
      <c r="G77" s="3" t="str">
        <f t="shared" si="6"/>
        <v xml:space="preserve"> </v>
      </c>
      <c r="H77" s="3"/>
      <c r="I77" s="3"/>
      <c r="J77" s="3" t="str">
        <f t="shared" si="7"/>
        <v xml:space="preserve"> </v>
      </c>
      <c r="K77" s="3">
        <v>48528.957300000002</v>
      </c>
      <c r="L77" s="3" t="str">
        <f t="shared" si="8"/>
        <v/>
      </c>
      <c r="M77" s="3"/>
    </row>
    <row r="78" spans="1:13" x14ac:dyDescent="0.2">
      <c r="A78" s="2" t="s">
        <v>1445</v>
      </c>
      <c r="B78" s="2" t="s">
        <v>1446</v>
      </c>
      <c r="C78" s="3">
        <v>50946661.283880003</v>
      </c>
      <c r="D78" s="3">
        <v>21020459.631949998</v>
      </c>
      <c r="E78" s="3">
        <f>IF(C78=0," ",IF(D78/C78*100&gt;200,"свыше 200",IF(D78/C78&gt;0,D78/C78*100,"")))</f>
        <v>41.259739308179292</v>
      </c>
      <c r="F78" s="3">
        <v>19729826.368450001</v>
      </c>
      <c r="G78" s="3">
        <f>IF(F78=0," ",IF(D78/F78*100&gt;200,"свыше 200",IF(D78/F78&gt;0,D78/F78*100,"")))</f>
        <v>106.54153381483302</v>
      </c>
      <c r="H78" s="3">
        <v>42706607.689309999</v>
      </c>
      <c r="I78" s="3">
        <v>17771785.979959998</v>
      </c>
      <c r="J78" s="3">
        <f>IF(H78=0," ",IF(I78/H78*100&gt;200,"свыше 200",IF(I78/H78&gt;0,I78/H78*100,"")))</f>
        <v>41.61366809850481</v>
      </c>
      <c r="K78" s="3">
        <v>16736814.902210001</v>
      </c>
      <c r="L78" s="3">
        <f>IF(K78=0," ",IF(I78/K78*100&gt;200,"свыше 200",IF(I78/K78&gt;0,I78/K78*100,"")))</f>
        <v>106.18379950902926</v>
      </c>
      <c r="M78" s="3">
        <f>I78-AB78</f>
        <v>17771785.979959998</v>
      </c>
    </row>
    <row r="79" spans="1:13" x14ac:dyDescent="0.2">
      <c r="A79" s="2" t="s">
        <v>1447</v>
      </c>
      <c r="B79" s="2" t="s">
        <v>1448</v>
      </c>
      <c r="C79" s="3">
        <v>-1848039.98872</v>
      </c>
      <c r="D79" s="3">
        <v>949644.80631999997</v>
      </c>
      <c r="E79" s="3" t="str">
        <f t="shared" si="5"/>
        <v/>
      </c>
      <c r="F79" s="3">
        <v>1866843.68585</v>
      </c>
      <c r="G79" s="3">
        <f t="shared" si="6"/>
        <v>50.86900491551404</v>
      </c>
      <c r="H79" s="3">
        <v>-737776.64277999999</v>
      </c>
      <c r="I79" s="3">
        <v>1038652.23514</v>
      </c>
      <c r="J79" s="3" t="str">
        <f t="shared" si="7"/>
        <v/>
      </c>
      <c r="K79" s="3">
        <v>1759910.20004</v>
      </c>
      <c r="L79" s="3">
        <f t="shared" si="8"/>
        <v>59.01734276648849</v>
      </c>
      <c r="M79" s="3">
        <f t="shared" si="9"/>
        <v>1038652.23514</v>
      </c>
    </row>
    <row r="80" spans="1:13" x14ac:dyDescent="0.2">
      <c r="A80" s="1"/>
      <c r="B80" s="7" t="s">
        <v>1449</v>
      </c>
      <c r="C80" s="8">
        <f>16022577210.1/1000</f>
        <v>16022577.210100001</v>
      </c>
      <c r="D80" s="8">
        <f>7725909686.89/1000</f>
        <v>7725909.6868900005</v>
      </c>
      <c r="E80" s="8">
        <f>D80/C80*100</f>
        <v>48.218895035312372</v>
      </c>
      <c r="F80" s="8">
        <f>7385738492.09/1000</f>
        <v>7385738.4920899998</v>
      </c>
      <c r="G80" s="9">
        <f>IF(F80=0," ",IF(D80/F80*100&gt;200,"свыше 200",IF(D80/F80&gt;0,D80/F80*100,"")))</f>
        <v>104.60578444747696</v>
      </c>
      <c r="H80" s="8">
        <f>5842580435/1000</f>
        <v>5842580.4349999996</v>
      </c>
      <c r="I80" s="8">
        <f>2675243121.4/1000</f>
        <v>2675243.1214000001</v>
      </c>
      <c r="J80" s="10">
        <f>I80/H80*100</f>
        <v>45.788725566770914</v>
      </c>
      <c r="K80" s="8">
        <f>2584227770.74/1000</f>
        <v>2584227.7707399996</v>
      </c>
      <c r="L80" s="9">
        <f t="shared" si="8"/>
        <v>103.52195544411853</v>
      </c>
      <c r="M80" s="10">
        <f>I80-Q80</f>
        <v>2675243.1214000001</v>
      </c>
    </row>
    <row r="81" spans="1:13" x14ac:dyDescent="0.2">
      <c r="A81" s="1"/>
      <c r="B81" s="7" t="s">
        <v>1450</v>
      </c>
      <c r="C81" s="8">
        <f>C80/C78*100</f>
        <v>31.449709963957329</v>
      </c>
      <c r="D81" s="8">
        <f>D80/D78*100</f>
        <v>36.754237643533841</v>
      </c>
      <c r="E81" s="8"/>
      <c r="F81" s="8">
        <f t="shared" ref="F81:K81" si="10">F80/F78*100</f>
        <v>37.434381601556041</v>
      </c>
      <c r="G81" s="8"/>
      <c r="H81" s="8">
        <f t="shared" si="10"/>
        <v>13.680741110379675</v>
      </c>
      <c r="I81" s="8">
        <f t="shared" si="10"/>
        <v>15.053316106871224</v>
      </c>
      <c r="J81" s="8"/>
      <c r="K81" s="8">
        <f t="shared" si="10"/>
        <v>15.440379700911713</v>
      </c>
      <c r="L81" s="8"/>
      <c r="M81" s="10">
        <f>M80/M78*100</f>
        <v>15.053316106871224</v>
      </c>
    </row>
    <row r="82" spans="1:13" x14ac:dyDescent="0.2">
      <c r="A82" s="1"/>
      <c r="B82" s="7"/>
      <c r="C82" s="8"/>
      <c r="D82" s="8"/>
      <c r="E82" s="8"/>
      <c r="F82" s="8"/>
      <c r="G82" s="11"/>
      <c r="H82" s="8"/>
      <c r="I82" s="8"/>
      <c r="J82" s="8"/>
      <c r="K82" s="8"/>
      <c r="L82" s="12"/>
      <c r="M82" s="10"/>
    </row>
    <row r="83" spans="1:13" x14ac:dyDescent="0.2">
      <c r="A83" s="1"/>
      <c r="B83" s="13" t="s">
        <v>1451</v>
      </c>
      <c r="C83" s="14"/>
      <c r="D83" s="14"/>
      <c r="E83" s="14" t="s">
        <v>1452</v>
      </c>
      <c r="F83" s="14"/>
      <c r="G83" s="15" t="s">
        <v>1452</v>
      </c>
      <c r="H83" s="16"/>
      <c r="I83" s="14"/>
      <c r="J83" s="16" t="s">
        <v>1452</v>
      </c>
      <c r="K83" s="14"/>
      <c r="L83" s="12"/>
      <c r="M83" s="10"/>
    </row>
    <row r="84" spans="1:13" x14ac:dyDescent="0.2">
      <c r="A84" s="1"/>
      <c r="B84" s="13" t="s">
        <v>1453</v>
      </c>
      <c r="C84" s="14"/>
      <c r="D84" s="14"/>
      <c r="E84" s="14" t="s">
        <v>1452</v>
      </c>
      <c r="F84" s="14"/>
      <c r="G84" s="15" t="s">
        <v>1452</v>
      </c>
      <c r="H84" s="14"/>
      <c r="I84" s="17">
        <f>-(0.15*20379815.46+1177764.5)</f>
        <v>-4234736.8190000001</v>
      </c>
      <c r="J84" s="14"/>
      <c r="K84" s="14"/>
      <c r="L84" s="12"/>
      <c r="M84" s="10"/>
    </row>
    <row r="85" spans="1:13" x14ac:dyDescent="0.2">
      <c r="A85" s="1"/>
      <c r="B85" s="13"/>
      <c r="C85" s="14"/>
      <c r="D85" s="14"/>
      <c r="E85" s="14" t="s">
        <v>1452</v>
      </c>
      <c r="F85" s="14"/>
      <c r="G85" s="15" t="s">
        <v>1452</v>
      </c>
      <c r="H85" s="14"/>
      <c r="I85" s="14"/>
      <c r="J85" s="16"/>
      <c r="K85" s="14"/>
      <c r="L85" s="12"/>
      <c r="M85" s="10"/>
    </row>
    <row r="86" spans="1:13" x14ac:dyDescent="0.2">
      <c r="A86" s="1"/>
      <c r="B86" s="13" t="s">
        <v>1454</v>
      </c>
      <c r="C86" s="14"/>
      <c r="D86" s="14"/>
      <c r="E86" s="14" t="s">
        <v>1452</v>
      </c>
      <c r="F86" s="14"/>
      <c r="G86" s="18"/>
      <c r="H86" s="14"/>
      <c r="I86" s="17">
        <v>12635299</v>
      </c>
      <c r="J86" s="17"/>
      <c r="K86" s="17">
        <v>16765973.9</v>
      </c>
      <c r="L86" s="12">
        <f>I86/K86*100</f>
        <v>75.362750027900262</v>
      </c>
      <c r="M86" s="10"/>
    </row>
    <row r="87" spans="1:13" ht="24" x14ac:dyDescent="0.2">
      <c r="A87" s="1"/>
      <c r="B87" s="13" t="s">
        <v>1455</v>
      </c>
      <c r="C87" s="14"/>
      <c r="D87" s="14"/>
      <c r="E87" s="14" t="s">
        <v>1452</v>
      </c>
      <c r="F87" s="14"/>
      <c r="G87" s="15" t="s">
        <v>1452</v>
      </c>
      <c r="H87" s="14"/>
      <c r="I87" s="14"/>
      <c r="J87" s="16" t="s">
        <v>1452</v>
      </c>
      <c r="K87" s="14"/>
      <c r="L87" s="16" t="s">
        <v>1452</v>
      </c>
      <c r="M87" s="10"/>
    </row>
    <row r="88" spans="1:13" x14ac:dyDescent="0.2">
      <c r="A88" s="1"/>
      <c r="B88" s="13" t="s">
        <v>1456</v>
      </c>
      <c r="C88" s="14"/>
      <c r="D88" s="14"/>
      <c r="E88" s="14"/>
      <c r="F88" s="14"/>
      <c r="G88" s="18"/>
      <c r="H88" s="14">
        <f>42002946517.19/1000</f>
        <v>42002946.517190002</v>
      </c>
      <c r="I88" s="14">
        <f>17482481185.62/1000</f>
        <v>17482481.185619999</v>
      </c>
      <c r="J88" s="14">
        <f>I88/H88*100</f>
        <v>41.622035202852189</v>
      </c>
      <c r="K88" s="14">
        <f>16498658105.06/1000</f>
        <v>16498658.10506</v>
      </c>
      <c r="L88" s="14">
        <f>I88/K88*100</f>
        <v>105.9630490812963</v>
      </c>
      <c r="M88" s="10">
        <f t="shared" ref="M88" si="11">I88-Q88</f>
        <v>17482481.185619999</v>
      </c>
    </row>
    <row r="89" spans="1:13" x14ac:dyDescent="0.2">
      <c r="A89" s="1"/>
      <c r="B89" s="13" t="s">
        <v>1457</v>
      </c>
      <c r="C89" s="16"/>
      <c r="D89" s="16"/>
      <c r="E89" s="16"/>
      <c r="F89" s="16"/>
      <c r="G89" s="15"/>
      <c r="H89" s="15">
        <f>H88/H78*100</f>
        <v>98.352336534807165</v>
      </c>
      <c r="I89" s="15">
        <f t="shared" ref="I89:K89" si="12">I88/I78*100</f>
        <v>98.372111870657079</v>
      </c>
      <c r="J89" s="15"/>
      <c r="K89" s="15">
        <f t="shared" si="12"/>
        <v>98.577048270286156</v>
      </c>
      <c r="L89" s="15"/>
      <c r="M89" s="10">
        <f>M88/M78*100</f>
        <v>98.372111870657079</v>
      </c>
    </row>
    <row r="90" spans="1:13" x14ac:dyDescent="0.2">
      <c r="A90" s="1"/>
      <c r="B90" s="13" t="s">
        <v>1458</v>
      </c>
      <c r="C90" s="14"/>
      <c r="D90" s="14">
        <f>105595828.34/1000</f>
        <v>105595.82834000001</v>
      </c>
      <c r="E90" s="14"/>
      <c r="F90" s="14">
        <f>191430252.68/1000</f>
        <v>191430.25268000001</v>
      </c>
      <c r="G90" s="18">
        <f>D90/F90*100</f>
        <v>55.161515414450633</v>
      </c>
      <c r="H90" s="19"/>
      <c r="I90" s="14"/>
      <c r="J90" s="14"/>
      <c r="K90" s="14"/>
      <c r="L90" s="14"/>
      <c r="M90" s="10"/>
    </row>
  </sheetData>
  <mergeCells count="4">
    <mergeCell ref="A1:A2"/>
    <mergeCell ref="B1:B2"/>
    <mergeCell ref="C1:G1"/>
    <mergeCell ref="H1:M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7"/>
  <sheetViews>
    <sheetView workbookViewId="0">
      <selection activeCell="N9" sqref="N9"/>
    </sheetView>
  </sheetViews>
  <sheetFormatPr defaultRowHeight="12.75" x14ac:dyDescent="0.2"/>
  <cols>
    <col min="1" max="1" width="31" customWidth="1"/>
    <col min="2" max="2" width="100.42578125" customWidth="1"/>
    <col min="3" max="3" width="14" customWidth="1"/>
    <col min="4" max="4" width="12.140625" customWidth="1"/>
    <col min="6" max="6" width="12.28515625" customWidth="1"/>
    <col min="8" max="8" width="11.85546875" customWidth="1"/>
    <col min="9" max="9" width="13.7109375" customWidth="1"/>
    <col min="11" max="11" width="11" customWidth="1"/>
  </cols>
  <sheetData>
    <row r="1" spans="1:13" x14ac:dyDescent="0.2">
      <c r="A1" s="33" t="s">
        <v>1283</v>
      </c>
      <c r="B1" s="33" t="s">
        <v>1284</v>
      </c>
      <c r="C1" s="31" t="s">
        <v>76</v>
      </c>
      <c r="D1" s="31"/>
      <c r="E1" s="31"/>
      <c r="F1" s="31"/>
      <c r="G1" s="31"/>
      <c r="H1" s="32" t="s">
        <v>1285</v>
      </c>
      <c r="I1" s="32"/>
      <c r="J1" s="32"/>
      <c r="K1" s="32"/>
      <c r="L1" s="32"/>
      <c r="M1" s="32"/>
    </row>
    <row r="2" spans="1:13" ht="108" x14ac:dyDescent="0.2">
      <c r="A2" s="33"/>
      <c r="B2" s="33"/>
      <c r="C2" s="6" t="s">
        <v>1286</v>
      </c>
      <c r="D2" s="4" t="s">
        <v>1287</v>
      </c>
      <c r="E2" s="6" t="s">
        <v>1288</v>
      </c>
      <c r="F2" s="5" t="s">
        <v>1289</v>
      </c>
      <c r="G2" s="6" t="s">
        <v>1290</v>
      </c>
      <c r="H2" s="6" t="s">
        <v>1286</v>
      </c>
      <c r="I2" s="4" t="s">
        <v>1287</v>
      </c>
      <c r="J2" s="6" t="s">
        <v>1288</v>
      </c>
      <c r="K2" s="4" t="s">
        <v>1289</v>
      </c>
      <c r="L2" s="6" t="s">
        <v>1291</v>
      </c>
      <c r="M2" s="6" t="s">
        <v>1292</v>
      </c>
    </row>
    <row r="3" spans="1:13" x14ac:dyDescent="0.2">
      <c r="A3" s="20" t="s">
        <v>1459</v>
      </c>
      <c r="B3" s="20" t="s">
        <v>1460</v>
      </c>
      <c r="C3" s="21">
        <v>1848039.98872</v>
      </c>
      <c r="D3" s="21">
        <v>-949644.80631999997</v>
      </c>
      <c r="E3" s="21" t="str">
        <f>IF(C3=0," ",IF(D3/C3*100&gt;200,"свыше 200",IF(D3/C3&gt;0,D3/C3*100,"")))</f>
        <v/>
      </c>
      <c r="F3" s="21">
        <v>-1866843.68585</v>
      </c>
      <c r="G3" s="21">
        <f>IF(F3=0," ",IF(D3/F3*100&gt;200,"свыше 200",IF(D3/F3&gt;0,D3/F3*100,"")))</f>
        <v>50.86900491551404</v>
      </c>
      <c r="H3" s="21">
        <v>737776.64277999999</v>
      </c>
      <c r="I3" s="21">
        <v>-1038652.23514</v>
      </c>
      <c r="J3" s="21" t="str">
        <f>IF(H3=0," ",IF(I3/H3*100&gt;200,"свыше 200",IF(I3/H3&gt;0,I3/H3*100,"")))</f>
        <v/>
      </c>
      <c r="K3" s="21">
        <v>-1759910.20004</v>
      </c>
      <c r="L3" s="22">
        <f>IF(K3=0," ",IF(I3/K3&gt;200,"свыше 200",IF(I3/K3&gt;0,I3/K3*100,"")))</f>
        <v>59.01734276648849</v>
      </c>
      <c r="M3" s="22">
        <f>I3-S3</f>
        <v>-1038652.23514</v>
      </c>
    </row>
    <row r="4" spans="1:13" x14ac:dyDescent="0.2">
      <c r="A4" s="20" t="s">
        <v>1461</v>
      </c>
      <c r="B4" s="20" t="s">
        <v>1462</v>
      </c>
      <c r="C4" s="21">
        <v>-49893.503949999998</v>
      </c>
      <c r="D4" s="21">
        <v>-1477765.3363000001</v>
      </c>
      <c r="E4" s="21" t="str">
        <f t="shared" ref="E4:E67" si="0">IF(C4=0," ",IF(D4/C4*100&gt;200,"свыше 200",IF(D4/C4&gt;0,D4/C4*100,"")))</f>
        <v>свыше 200</v>
      </c>
      <c r="F4" s="21">
        <v>1525740.63931</v>
      </c>
      <c r="G4" s="21" t="str">
        <f t="shared" ref="G4:G67" si="1">IF(F4=0," ",IF(D4/F4*100&gt;200,"свыше 200",IF(D4/F4&gt;0,D4/F4*100,"")))</f>
        <v/>
      </c>
      <c r="H4" s="21">
        <v>-439987.86180000001</v>
      </c>
      <c r="I4" s="21">
        <v>-1811770.42438</v>
      </c>
      <c r="J4" s="21" t="str">
        <f t="shared" ref="J4:J67" si="2">IF(H4=0," ",IF(I4/H4*100&gt;200,"свыше 200",IF(I4/H4&gt;0,I4/H4*100,"")))</f>
        <v>свыше 200</v>
      </c>
      <c r="K4" s="21">
        <v>1225480.26642</v>
      </c>
      <c r="L4" s="22" t="str">
        <f t="shared" ref="L4:L67" si="3">IF(K4=0," ",IF(I4/K4&gt;200,"свыше 200",IF(I4/K4&gt;0,I4/K4*100,"")))</f>
        <v/>
      </c>
      <c r="M4" s="22">
        <f t="shared" ref="M4:M63" si="4">I4-S4</f>
        <v>-1811770.42438</v>
      </c>
    </row>
    <row r="5" spans="1:13" x14ac:dyDescent="0.2">
      <c r="A5" s="20" t="s">
        <v>1463</v>
      </c>
      <c r="B5" s="20" t="s">
        <v>1464</v>
      </c>
      <c r="C5" s="21">
        <v>751681.50876999996</v>
      </c>
      <c r="D5" s="21">
        <v>-3491686.84</v>
      </c>
      <c r="E5" s="21" t="str">
        <f t="shared" si="0"/>
        <v/>
      </c>
      <c r="F5" s="21">
        <v>-400681.84</v>
      </c>
      <c r="G5" s="21" t="str">
        <f t="shared" si="1"/>
        <v>свыше 200</v>
      </c>
      <c r="H5" s="21">
        <v>359368.78957999998</v>
      </c>
      <c r="I5" s="21">
        <v>-3174000</v>
      </c>
      <c r="J5" s="21" t="str">
        <f t="shared" si="2"/>
        <v/>
      </c>
      <c r="K5" s="21"/>
      <c r="L5" s="22" t="str">
        <f t="shared" si="3"/>
        <v xml:space="preserve"> </v>
      </c>
      <c r="M5" s="22"/>
    </row>
    <row r="6" spans="1:13" x14ac:dyDescent="0.2">
      <c r="A6" s="20" t="s">
        <v>1465</v>
      </c>
      <c r="B6" s="20" t="s">
        <v>1466</v>
      </c>
      <c r="C6" s="21">
        <v>6255672.7042800002</v>
      </c>
      <c r="D6" s="21">
        <v>628000</v>
      </c>
      <c r="E6" s="21">
        <f t="shared" si="0"/>
        <v>10.038888376790165</v>
      </c>
      <c r="F6" s="21">
        <v>8006173.6429399997</v>
      </c>
      <c r="G6" s="21">
        <f t="shared" si="1"/>
        <v>7.8439467841642765</v>
      </c>
      <c r="H6" s="21">
        <v>3533368.7895800001</v>
      </c>
      <c r="I6" s="21"/>
      <c r="J6" s="21" t="str">
        <f t="shared" si="2"/>
        <v/>
      </c>
      <c r="K6" s="21">
        <v>7578173.6429399997</v>
      </c>
      <c r="L6" s="22" t="str">
        <f t="shared" si="3"/>
        <v/>
      </c>
      <c r="M6" s="22"/>
    </row>
    <row r="7" spans="1:13" x14ac:dyDescent="0.2">
      <c r="A7" s="20" t="s">
        <v>1467</v>
      </c>
      <c r="B7" s="20" t="s">
        <v>1468</v>
      </c>
      <c r="C7" s="21">
        <v>-5503991.19551</v>
      </c>
      <c r="D7" s="21">
        <v>-4119686.84</v>
      </c>
      <c r="E7" s="21">
        <f t="shared" si="0"/>
        <v>74.849081215113927</v>
      </c>
      <c r="F7" s="21">
        <v>-8406855.4829399996</v>
      </c>
      <c r="G7" s="21">
        <f t="shared" si="1"/>
        <v>49.003897454405696</v>
      </c>
      <c r="H7" s="21">
        <v>-3174000</v>
      </c>
      <c r="I7" s="21">
        <v>-3174000</v>
      </c>
      <c r="J7" s="21">
        <f t="shared" si="2"/>
        <v>100</v>
      </c>
      <c r="K7" s="21">
        <v>-7578173.6429399997</v>
      </c>
      <c r="L7" s="22">
        <f t="shared" si="3"/>
        <v>41.883442496160953</v>
      </c>
      <c r="M7" s="22"/>
    </row>
    <row r="8" spans="1:13" ht="25.5" x14ac:dyDescent="0.2">
      <c r="A8" s="20" t="s">
        <v>1469</v>
      </c>
      <c r="B8" s="20" t="s">
        <v>1470</v>
      </c>
      <c r="C8" s="21">
        <v>3533368.7895800001</v>
      </c>
      <c r="D8" s="21"/>
      <c r="E8" s="21" t="str">
        <f t="shared" si="0"/>
        <v/>
      </c>
      <c r="F8" s="21">
        <v>7578173.6429399997</v>
      </c>
      <c r="G8" s="21" t="str">
        <f t="shared" si="1"/>
        <v/>
      </c>
      <c r="H8" s="21">
        <v>3533368.7895800001</v>
      </c>
      <c r="I8" s="21"/>
      <c r="J8" s="21" t="str">
        <f t="shared" si="2"/>
        <v/>
      </c>
      <c r="K8" s="21">
        <v>7578173.6429399997</v>
      </c>
      <c r="L8" s="22" t="str">
        <f t="shared" si="3"/>
        <v/>
      </c>
      <c r="M8" s="22"/>
    </row>
    <row r="9" spans="1:13" ht="25.5" x14ac:dyDescent="0.2">
      <c r="A9" s="20" t="s">
        <v>1471</v>
      </c>
      <c r="B9" s="20" t="s">
        <v>1472</v>
      </c>
      <c r="C9" s="21">
        <v>-3174000</v>
      </c>
      <c r="D9" s="21">
        <v>-3174000</v>
      </c>
      <c r="E9" s="21">
        <f t="shared" si="0"/>
        <v>100</v>
      </c>
      <c r="F9" s="21">
        <v>-7578173.6429399997</v>
      </c>
      <c r="G9" s="21">
        <f t="shared" si="1"/>
        <v>41.883442496160953</v>
      </c>
      <c r="H9" s="21">
        <v>-3174000</v>
      </c>
      <c r="I9" s="21">
        <v>-3174000</v>
      </c>
      <c r="J9" s="21">
        <f t="shared" si="2"/>
        <v>100</v>
      </c>
      <c r="K9" s="21">
        <v>-7578173.6429399997</v>
      </c>
      <c r="L9" s="22">
        <f t="shared" si="3"/>
        <v>41.883442496160953</v>
      </c>
      <c r="M9" s="22"/>
    </row>
    <row r="10" spans="1:13" x14ac:dyDescent="0.2">
      <c r="A10" s="20" t="s">
        <v>1473</v>
      </c>
      <c r="B10" s="20" t="s">
        <v>1474</v>
      </c>
      <c r="C10" s="21">
        <v>2694661.7209700001</v>
      </c>
      <c r="D10" s="21">
        <v>628000</v>
      </c>
      <c r="E10" s="21">
        <f t="shared" si="0"/>
        <v>23.305337182506833</v>
      </c>
      <c r="F10" s="21">
        <v>428000</v>
      </c>
      <c r="G10" s="21">
        <f t="shared" si="1"/>
        <v>146.72897196261684</v>
      </c>
      <c r="H10" s="21"/>
      <c r="I10" s="21"/>
      <c r="J10" s="21" t="str">
        <f t="shared" si="2"/>
        <v xml:space="preserve"> </v>
      </c>
      <c r="K10" s="21"/>
      <c r="L10" s="22" t="str">
        <f t="shared" si="3"/>
        <v xml:space="preserve"> </v>
      </c>
      <c r="M10" s="22"/>
    </row>
    <row r="11" spans="1:13" x14ac:dyDescent="0.2">
      <c r="A11" s="20" t="s">
        <v>1475</v>
      </c>
      <c r="B11" s="20" t="s">
        <v>1476</v>
      </c>
      <c r="C11" s="21">
        <v>-2304848</v>
      </c>
      <c r="D11" s="21">
        <v>-935000</v>
      </c>
      <c r="E11" s="21">
        <f t="shared" si="0"/>
        <v>40.566666435270356</v>
      </c>
      <c r="F11" s="21">
        <v>-819000</v>
      </c>
      <c r="G11" s="21">
        <f t="shared" si="1"/>
        <v>114.16361416361416</v>
      </c>
      <c r="H11" s="21"/>
      <c r="I11" s="21"/>
      <c r="J11" s="21" t="str">
        <f t="shared" si="2"/>
        <v xml:space="preserve"> </v>
      </c>
      <c r="K11" s="21"/>
      <c r="L11" s="22" t="str">
        <f t="shared" si="3"/>
        <v xml:space="preserve"> </v>
      </c>
      <c r="M11" s="22"/>
    </row>
    <row r="12" spans="1:13" x14ac:dyDescent="0.2">
      <c r="A12" s="20" t="s">
        <v>1477</v>
      </c>
      <c r="B12" s="20" t="s">
        <v>1478</v>
      </c>
      <c r="C12" s="21">
        <v>23492.193729999999</v>
      </c>
      <c r="D12" s="21"/>
      <c r="E12" s="21" t="str">
        <f t="shared" si="0"/>
        <v/>
      </c>
      <c r="F12" s="21"/>
      <c r="G12" s="21" t="str">
        <f t="shared" si="1"/>
        <v xml:space="preserve"> </v>
      </c>
      <c r="H12" s="21"/>
      <c r="I12" s="21"/>
      <c r="J12" s="21" t="str">
        <f t="shared" si="2"/>
        <v xml:space="preserve"> </v>
      </c>
      <c r="K12" s="21"/>
      <c r="L12" s="22" t="str">
        <f t="shared" si="3"/>
        <v xml:space="preserve"> </v>
      </c>
      <c r="M12" s="22"/>
    </row>
    <row r="13" spans="1:13" x14ac:dyDescent="0.2">
      <c r="A13" s="20" t="s">
        <v>1479</v>
      </c>
      <c r="B13" s="20" t="s">
        <v>1480</v>
      </c>
      <c r="C13" s="21">
        <v>-21125.814839999999</v>
      </c>
      <c r="D13" s="21">
        <v>-8500</v>
      </c>
      <c r="E13" s="21">
        <f t="shared" si="0"/>
        <v>40.235134428547326</v>
      </c>
      <c r="F13" s="21">
        <v>-7500</v>
      </c>
      <c r="G13" s="21">
        <f t="shared" si="1"/>
        <v>113.33333333333333</v>
      </c>
      <c r="H13" s="21"/>
      <c r="I13" s="21"/>
      <c r="J13" s="21" t="str">
        <f t="shared" si="2"/>
        <v xml:space="preserve"> </v>
      </c>
      <c r="K13" s="21"/>
      <c r="L13" s="22" t="str">
        <f t="shared" si="3"/>
        <v xml:space="preserve"> </v>
      </c>
      <c r="M13" s="22"/>
    </row>
    <row r="14" spans="1:13" x14ac:dyDescent="0.2">
      <c r="A14" s="20" t="s">
        <v>1481</v>
      </c>
      <c r="B14" s="20" t="s">
        <v>1482</v>
      </c>
      <c r="C14" s="21">
        <v>150</v>
      </c>
      <c r="D14" s="21"/>
      <c r="E14" s="21" t="str">
        <f t="shared" si="0"/>
        <v/>
      </c>
      <c r="F14" s="21"/>
      <c r="G14" s="21" t="str">
        <f t="shared" si="1"/>
        <v xml:space="preserve"> </v>
      </c>
      <c r="H14" s="21"/>
      <c r="I14" s="21"/>
      <c r="J14" s="21" t="str">
        <f t="shared" si="2"/>
        <v xml:space="preserve"> </v>
      </c>
      <c r="K14" s="21"/>
      <c r="L14" s="22" t="str">
        <f t="shared" si="3"/>
        <v xml:space="preserve"> </v>
      </c>
      <c r="M14" s="22"/>
    </row>
    <row r="15" spans="1:13" x14ac:dyDescent="0.2">
      <c r="A15" s="20" t="s">
        <v>1483</v>
      </c>
      <c r="B15" s="20" t="s">
        <v>1484</v>
      </c>
      <c r="C15" s="21">
        <v>-17.380669999999999</v>
      </c>
      <c r="D15" s="21"/>
      <c r="E15" s="21" t="str">
        <f t="shared" si="0"/>
        <v/>
      </c>
      <c r="F15" s="21"/>
      <c r="G15" s="21" t="str">
        <f t="shared" si="1"/>
        <v xml:space="preserve"> </v>
      </c>
      <c r="H15" s="21"/>
      <c r="I15" s="21"/>
      <c r="J15" s="21" t="str">
        <f t="shared" si="2"/>
        <v xml:space="preserve"> </v>
      </c>
      <c r="K15" s="21"/>
      <c r="L15" s="22" t="str">
        <f t="shared" si="3"/>
        <v xml:space="preserve"> </v>
      </c>
      <c r="M15" s="22"/>
    </row>
    <row r="16" spans="1:13" x14ac:dyDescent="0.2">
      <c r="A16" s="20" t="s">
        <v>1485</v>
      </c>
      <c r="B16" s="20" t="s">
        <v>1486</v>
      </c>
      <c r="C16" s="21">
        <v>4000</v>
      </c>
      <c r="D16" s="21"/>
      <c r="E16" s="21" t="str">
        <f t="shared" si="0"/>
        <v/>
      </c>
      <c r="F16" s="21"/>
      <c r="G16" s="21" t="str">
        <f t="shared" si="1"/>
        <v xml:space="preserve"> </v>
      </c>
      <c r="H16" s="21"/>
      <c r="I16" s="21"/>
      <c r="J16" s="21" t="str">
        <f t="shared" si="2"/>
        <v xml:space="preserve"> </v>
      </c>
      <c r="K16" s="21"/>
      <c r="L16" s="22" t="str">
        <f t="shared" si="3"/>
        <v xml:space="preserve"> </v>
      </c>
      <c r="M16" s="22"/>
    </row>
    <row r="17" spans="1:13" x14ac:dyDescent="0.2">
      <c r="A17" s="20" t="s">
        <v>1487</v>
      </c>
      <c r="B17" s="20" t="s">
        <v>1488</v>
      </c>
      <c r="C17" s="21">
        <v>-4000</v>
      </c>
      <c r="D17" s="21">
        <v>-2186.84</v>
      </c>
      <c r="E17" s="21">
        <f t="shared" si="0"/>
        <v>54.671000000000006</v>
      </c>
      <c r="F17" s="21">
        <v>-2181.84</v>
      </c>
      <c r="G17" s="21">
        <f t="shared" si="1"/>
        <v>100.22916437502292</v>
      </c>
      <c r="H17" s="21"/>
      <c r="I17" s="21"/>
      <c r="J17" s="21" t="str">
        <f t="shared" si="2"/>
        <v xml:space="preserve"> </v>
      </c>
      <c r="K17" s="21"/>
      <c r="L17" s="22" t="str">
        <f t="shared" si="3"/>
        <v xml:space="preserve"> </v>
      </c>
      <c r="M17" s="22"/>
    </row>
    <row r="18" spans="1:13" x14ac:dyDescent="0.2">
      <c r="A18" s="20" t="s">
        <v>1489</v>
      </c>
      <c r="B18" s="20" t="s">
        <v>1490</v>
      </c>
      <c r="C18" s="21">
        <v>-430674.9</v>
      </c>
      <c r="D18" s="21">
        <v>357000</v>
      </c>
      <c r="E18" s="21" t="str">
        <f t="shared" si="0"/>
        <v/>
      </c>
      <c r="F18" s="21">
        <v>359000</v>
      </c>
      <c r="G18" s="21">
        <f t="shared" si="1"/>
        <v>99.442896935933149</v>
      </c>
      <c r="H18" s="21">
        <v>-430674.9</v>
      </c>
      <c r="I18" s="21"/>
      <c r="J18" s="21" t="str">
        <f t="shared" si="2"/>
        <v/>
      </c>
      <c r="K18" s="21"/>
      <c r="L18" s="22" t="str">
        <f t="shared" si="3"/>
        <v xml:space="preserve"> </v>
      </c>
      <c r="M18" s="22"/>
    </row>
    <row r="19" spans="1:13" x14ac:dyDescent="0.2">
      <c r="A19" s="20" t="s">
        <v>1491</v>
      </c>
      <c r="B19" s="20" t="s">
        <v>1492</v>
      </c>
      <c r="C19" s="21">
        <v>-430674.9</v>
      </c>
      <c r="D19" s="21">
        <v>357000</v>
      </c>
      <c r="E19" s="21" t="str">
        <f t="shared" si="0"/>
        <v/>
      </c>
      <c r="F19" s="21">
        <v>359000</v>
      </c>
      <c r="G19" s="21">
        <f t="shared" si="1"/>
        <v>99.442896935933149</v>
      </c>
      <c r="H19" s="21">
        <v>-430674.9</v>
      </c>
      <c r="I19" s="21"/>
      <c r="J19" s="21" t="str">
        <f t="shared" si="2"/>
        <v/>
      </c>
      <c r="K19" s="21"/>
      <c r="L19" s="22" t="str">
        <f t="shared" si="3"/>
        <v xml:space="preserve"> </v>
      </c>
      <c r="M19" s="22"/>
    </row>
    <row r="20" spans="1:13" ht="25.5" x14ac:dyDescent="0.2">
      <c r="A20" s="20" t="s">
        <v>1493</v>
      </c>
      <c r="B20" s="20" t="s">
        <v>1494</v>
      </c>
      <c r="C20" s="21">
        <v>3440610.8</v>
      </c>
      <c r="D20" s="21">
        <v>414000</v>
      </c>
      <c r="E20" s="21">
        <f t="shared" si="0"/>
        <v>12.032747208722359</v>
      </c>
      <c r="F20" s="21">
        <v>418000</v>
      </c>
      <c r="G20" s="21">
        <f t="shared" si="1"/>
        <v>99.043062200956939</v>
      </c>
      <c r="H20" s="21">
        <v>2600000</v>
      </c>
      <c r="I20" s="21"/>
      <c r="J20" s="21" t="str">
        <f t="shared" si="2"/>
        <v/>
      </c>
      <c r="K20" s="21"/>
      <c r="L20" s="22" t="str">
        <f t="shared" si="3"/>
        <v xml:space="preserve"> </v>
      </c>
      <c r="M20" s="22"/>
    </row>
    <row r="21" spans="1:13" ht="25.5" x14ac:dyDescent="0.2">
      <c r="A21" s="20" t="s">
        <v>1495</v>
      </c>
      <c r="B21" s="20" t="s">
        <v>1496</v>
      </c>
      <c r="C21" s="21">
        <v>-3871285.7</v>
      </c>
      <c r="D21" s="21">
        <v>-57000</v>
      </c>
      <c r="E21" s="21">
        <f t="shared" si="0"/>
        <v>1.4723790600109932</v>
      </c>
      <c r="F21" s="21">
        <v>-59000</v>
      </c>
      <c r="G21" s="21">
        <f t="shared" si="1"/>
        <v>96.610169491525426</v>
      </c>
      <c r="H21" s="21">
        <v>-3030674.9</v>
      </c>
      <c r="I21" s="21"/>
      <c r="J21" s="21" t="str">
        <f t="shared" si="2"/>
        <v/>
      </c>
      <c r="K21" s="21"/>
      <c r="L21" s="22" t="str">
        <f t="shared" si="3"/>
        <v xml:space="preserve"> </v>
      </c>
      <c r="M21" s="22"/>
    </row>
    <row r="22" spans="1:13" ht="25.5" x14ac:dyDescent="0.2">
      <c r="A22" s="20" t="s">
        <v>1497</v>
      </c>
      <c r="B22" s="20" t="s">
        <v>1498</v>
      </c>
      <c r="C22" s="21">
        <v>2600000</v>
      </c>
      <c r="D22" s="21"/>
      <c r="E22" s="21" t="str">
        <f t="shared" si="0"/>
        <v/>
      </c>
      <c r="F22" s="21"/>
      <c r="G22" s="21" t="str">
        <f t="shared" si="1"/>
        <v xml:space="preserve"> </v>
      </c>
      <c r="H22" s="21">
        <v>2600000</v>
      </c>
      <c r="I22" s="21"/>
      <c r="J22" s="21" t="str">
        <f t="shared" si="2"/>
        <v/>
      </c>
      <c r="K22" s="21"/>
      <c r="L22" s="22" t="str">
        <f t="shared" si="3"/>
        <v xml:space="preserve"> </v>
      </c>
      <c r="M22" s="22"/>
    </row>
    <row r="23" spans="1:13" ht="25.5" x14ac:dyDescent="0.2">
      <c r="A23" s="20" t="s">
        <v>1499</v>
      </c>
      <c r="B23" s="20" t="s">
        <v>1500</v>
      </c>
      <c r="C23" s="21">
        <v>-3030674.9</v>
      </c>
      <c r="D23" s="21"/>
      <c r="E23" s="21" t="str">
        <f t="shared" si="0"/>
        <v/>
      </c>
      <c r="F23" s="21"/>
      <c r="G23" s="21" t="str">
        <f t="shared" si="1"/>
        <v xml:space="preserve"> </v>
      </c>
      <c r="H23" s="21">
        <v>-3030674.9</v>
      </c>
      <c r="I23" s="21"/>
      <c r="J23" s="21" t="str">
        <f t="shared" si="2"/>
        <v/>
      </c>
      <c r="K23" s="21"/>
      <c r="L23" s="22" t="str">
        <f t="shared" si="3"/>
        <v xml:space="preserve"> </v>
      </c>
      <c r="M23" s="22"/>
    </row>
    <row r="24" spans="1:13" ht="25.5" x14ac:dyDescent="0.2">
      <c r="A24" s="20" t="s">
        <v>1501</v>
      </c>
      <c r="B24" s="20" t="s">
        <v>1502</v>
      </c>
      <c r="C24" s="21">
        <v>801301</v>
      </c>
      <c r="D24" s="21">
        <v>414000</v>
      </c>
      <c r="E24" s="21">
        <f t="shared" si="0"/>
        <v>51.665978202947457</v>
      </c>
      <c r="F24" s="21">
        <v>418000</v>
      </c>
      <c r="G24" s="21">
        <f t="shared" si="1"/>
        <v>99.043062200956939</v>
      </c>
      <c r="H24" s="21"/>
      <c r="I24" s="21"/>
      <c r="J24" s="21" t="str">
        <f t="shared" si="2"/>
        <v xml:space="preserve"> </v>
      </c>
      <c r="K24" s="21"/>
      <c r="L24" s="22" t="str">
        <f t="shared" si="3"/>
        <v xml:space="preserve"> </v>
      </c>
      <c r="M24" s="22"/>
    </row>
    <row r="25" spans="1:13" ht="25.5" x14ac:dyDescent="0.2">
      <c r="A25" s="20" t="s">
        <v>1503</v>
      </c>
      <c r="B25" s="20" t="s">
        <v>1504</v>
      </c>
      <c r="C25" s="21">
        <v>-801301</v>
      </c>
      <c r="D25" s="21">
        <v>-57000</v>
      </c>
      <c r="E25" s="21">
        <f t="shared" si="0"/>
        <v>7.1134317815652297</v>
      </c>
      <c r="F25" s="21">
        <v>-59000</v>
      </c>
      <c r="G25" s="21">
        <f t="shared" si="1"/>
        <v>96.610169491525426</v>
      </c>
      <c r="H25" s="21"/>
      <c r="I25" s="21"/>
      <c r="J25" s="21" t="str">
        <f t="shared" si="2"/>
        <v xml:space="preserve"> </v>
      </c>
      <c r="K25" s="21"/>
      <c r="L25" s="22" t="str">
        <f t="shared" si="3"/>
        <v xml:space="preserve"> </v>
      </c>
      <c r="M25" s="22"/>
    </row>
    <row r="26" spans="1:13" ht="25.5" x14ac:dyDescent="0.2">
      <c r="A26" s="20" t="s">
        <v>1505</v>
      </c>
      <c r="B26" s="20" t="s">
        <v>1506</v>
      </c>
      <c r="C26" s="21">
        <v>31627.9</v>
      </c>
      <c r="D26" s="21"/>
      <c r="E26" s="21" t="str">
        <f t="shared" si="0"/>
        <v/>
      </c>
      <c r="F26" s="21"/>
      <c r="G26" s="21" t="str">
        <f t="shared" si="1"/>
        <v xml:space="preserve"> </v>
      </c>
      <c r="H26" s="21"/>
      <c r="I26" s="21"/>
      <c r="J26" s="21" t="str">
        <f t="shared" si="2"/>
        <v xml:space="preserve"> </v>
      </c>
      <c r="K26" s="21"/>
      <c r="L26" s="22" t="str">
        <f t="shared" si="3"/>
        <v xml:space="preserve"> </v>
      </c>
      <c r="M26" s="22"/>
    </row>
    <row r="27" spans="1:13" ht="25.5" x14ac:dyDescent="0.2">
      <c r="A27" s="20" t="s">
        <v>1507</v>
      </c>
      <c r="B27" s="20" t="s">
        <v>1508</v>
      </c>
      <c r="C27" s="21">
        <v>-31627.9</v>
      </c>
      <c r="D27" s="21"/>
      <c r="E27" s="21" t="str">
        <f t="shared" si="0"/>
        <v/>
      </c>
      <c r="F27" s="21"/>
      <c r="G27" s="21" t="str">
        <f t="shared" si="1"/>
        <v xml:space="preserve"> </v>
      </c>
      <c r="H27" s="21"/>
      <c r="I27" s="21"/>
      <c r="J27" s="21" t="str">
        <f t="shared" si="2"/>
        <v xml:space="preserve"> </v>
      </c>
      <c r="K27" s="21"/>
      <c r="L27" s="22" t="str">
        <f t="shared" si="3"/>
        <v xml:space="preserve"> </v>
      </c>
      <c r="M27" s="22"/>
    </row>
    <row r="28" spans="1:13" ht="25.5" x14ac:dyDescent="0.2">
      <c r="A28" s="20" t="s">
        <v>1509</v>
      </c>
      <c r="B28" s="20" t="s">
        <v>1510</v>
      </c>
      <c r="C28" s="21">
        <v>7681.9</v>
      </c>
      <c r="D28" s="21"/>
      <c r="E28" s="21" t="str">
        <f t="shared" si="0"/>
        <v/>
      </c>
      <c r="F28" s="21"/>
      <c r="G28" s="21" t="str">
        <f t="shared" si="1"/>
        <v xml:space="preserve"> </v>
      </c>
      <c r="H28" s="21"/>
      <c r="I28" s="21"/>
      <c r="J28" s="21" t="str">
        <f t="shared" si="2"/>
        <v xml:space="preserve"> </v>
      </c>
      <c r="K28" s="21"/>
      <c r="L28" s="22" t="str">
        <f t="shared" si="3"/>
        <v xml:space="preserve"> </v>
      </c>
      <c r="M28" s="22"/>
    </row>
    <row r="29" spans="1:13" ht="25.5" x14ac:dyDescent="0.2">
      <c r="A29" s="20" t="s">
        <v>1511</v>
      </c>
      <c r="B29" s="20" t="s">
        <v>1512</v>
      </c>
      <c r="C29" s="21">
        <v>-7681.9</v>
      </c>
      <c r="D29" s="21"/>
      <c r="E29" s="21" t="str">
        <f t="shared" si="0"/>
        <v/>
      </c>
      <c r="F29" s="21"/>
      <c r="G29" s="21" t="str">
        <f t="shared" si="1"/>
        <v xml:space="preserve"> </v>
      </c>
      <c r="H29" s="21"/>
      <c r="I29" s="21"/>
      <c r="J29" s="21" t="str">
        <f t="shared" si="2"/>
        <v xml:space="preserve"> </v>
      </c>
      <c r="K29" s="21"/>
      <c r="L29" s="22" t="str">
        <f t="shared" si="3"/>
        <v xml:space="preserve"> </v>
      </c>
      <c r="M29" s="22"/>
    </row>
    <row r="30" spans="1:13" x14ac:dyDescent="0.2">
      <c r="A30" s="20" t="s">
        <v>1513</v>
      </c>
      <c r="B30" s="20" t="s">
        <v>1514</v>
      </c>
      <c r="C30" s="21">
        <v>-370900.11271999998</v>
      </c>
      <c r="D30" s="21">
        <v>1656921.5037</v>
      </c>
      <c r="E30" s="21" t="str">
        <f t="shared" si="0"/>
        <v/>
      </c>
      <c r="F30" s="21">
        <v>1567422.4793100001</v>
      </c>
      <c r="G30" s="21">
        <f t="shared" si="1"/>
        <v>105.70994901319767</v>
      </c>
      <c r="H30" s="21">
        <v>-368681.75137999997</v>
      </c>
      <c r="I30" s="21">
        <v>1362229.57562</v>
      </c>
      <c r="J30" s="21" t="str">
        <f t="shared" si="2"/>
        <v/>
      </c>
      <c r="K30" s="21">
        <v>1225480.26642</v>
      </c>
      <c r="L30" s="22">
        <f t="shared" si="3"/>
        <v>111.15883404630303</v>
      </c>
      <c r="M30" s="22">
        <f t="shared" si="4"/>
        <v>1362229.57562</v>
      </c>
    </row>
    <row r="31" spans="1:13" x14ac:dyDescent="0.2">
      <c r="A31" s="20" t="s">
        <v>1515</v>
      </c>
      <c r="B31" s="20" t="s">
        <v>1516</v>
      </c>
      <c r="C31" s="21">
        <v>-328354.42602000001</v>
      </c>
      <c r="D31" s="21"/>
      <c r="E31" s="21" t="str">
        <f t="shared" si="0"/>
        <v/>
      </c>
      <c r="F31" s="21"/>
      <c r="G31" s="21" t="str">
        <f t="shared" si="1"/>
        <v xml:space="preserve"> </v>
      </c>
      <c r="H31" s="21">
        <v>-328354.42602000001</v>
      </c>
      <c r="I31" s="21"/>
      <c r="J31" s="21" t="str">
        <f t="shared" si="2"/>
        <v/>
      </c>
      <c r="K31" s="21"/>
      <c r="L31" s="22" t="str">
        <f t="shared" si="3"/>
        <v xml:space="preserve"> </v>
      </c>
      <c r="M31" s="22"/>
    </row>
    <row r="32" spans="1:13" x14ac:dyDescent="0.2">
      <c r="A32" s="20" t="s">
        <v>1517</v>
      </c>
      <c r="B32" s="20" t="s">
        <v>1518</v>
      </c>
      <c r="C32" s="21">
        <v>-328354.42602000001</v>
      </c>
      <c r="D32" s="21"/>
      <c r="E32" s="21" t="str">
        <f t="shared" si="0"/>
        <v/>
      </c>
      <c r="F32" s="21"/>
      <c r="G32" s="21" t="str">
        <f t="shared" si="1"/>
        <v xml:space="preserve"> </v>
      </c>
      <c r="H32" s="21">
        <v>-328354.42602000001</v>
      </c>
      <c r="I32" s="21"/>
      <c r="J32" s="21" t="str">
        <f t="shared" si="2"/>
        <v/>
      </c>
      <c r="K32" s="21"/>
      <c r="L32" s="22" t="str">
        <f t="shared" si="3"/>
        <v xml:space="preserve"> </v>
      </c>
      <c r="M32" s="22"/>
    </row>
    <row r="33" spans="1:13" ht="38.25" x14ac:dyDescent="0.2">
      <c r="A33" s="20" t="s">
        <v>1519</v>
      </c>
      <c r="B33" s="20" t="s">
        <v>1520</v>
      </c>
      <c r="C33" s="21">
        <v>-328354.42602000001</v>
      </c>
      <c r="D33" s="21"/>
      <c r="E33" s="21" t="str">
        <f t="shared" si="0"/>
        <v/>
      </c>
      <c r="F33" s="21"/>
      <c r="G33" s="21" t="str">
        <f t="shared" si="1"/>
        <v xml:space="preserve"> </v>
      </c>
      <c r="H33" s="21">
        <v>-328354.42602000001</v>
      </c>
      <c r="I33" s="21"/>
      <c r="J33" s="21" t="str">
        <f t="shared" si="2"/>
        <v/>
      </c>
      <c r="K33" s="21"/>
      <c r="L33" s="22" t="str">
        <f t="shared" si="3"/>
        <v xml:space="preserve"> </v>
      </c>
      <c r="M33" s="22"/>
    </row>
    <row r="34" spans="1:13" ht="51" x14ac:dyDescent="0.2">
      <c r="A34" s="20" t="s">
        <v>1521</v>
      </c>
      <c r="B34" s="20" t="s">
        <v>1522</v>
      </c>
      <c r="C34" s="21">
        <v>-328354.42602000001</v>
      </c>
      <c r="D34" s="21"/>
      <c r="E34" s="21" t="str">
        <f t="shared" si="0"/>
        <v/>
      </c>
      <c r="F34" s="21"/>
      <c r="G34" s="21" t="str">
        <f t="shared" si="1"/>
        <v xml:space="preserve"> </v>
      </c>
      <c r="H34" s="21">
        <v>-328354.42602000001</v>
      </c>
      <c r="I34" s="21"/>
      <c r="J34" s="21" t="str">
        <f t="shared" si="2"/>
        <v/>
      </c>
      <c r="K34" s="21"/>
      <c r="L34" s="22" t="str">
        <f t="shared" si="3"/>
        <v xml:space="preserve"> </v>
      </c>
      <c r="M34" s="22"/>
    </row>
    <row r="35" spans="1:13" x14ac:dyDescent="0.2">
      <c r="A35" s="20" t="s">
        <v>1523</v>
      </c>
      <c r="B35" s="20" t="s">
        <v>1524</v>
      </c>
      <c r="C35" s="21">
        <v>-42545.686699999998</v>
      </c>
      <c r="D35" s="21">
        <v>4472.5879800000002</v>
      </c>
      <c r="E35" s="21" t="str">
        <f t="shared" si="0"/>
        <v/>
      </c>
      <c r="F35" s="21">
        <v>3773.8989000000001</v>
      </c>
      <c r="G35" s="21">
        <f t="shared" si="1"/>
        <v>118.51372012111932</v>
      </c>
      <c r="H35" s="21">
        <v>-40327.325360000003</v>
      </c>
      <c r="I35" s="21">
        <v>-25527.41202</v>
      </c>
      <c r="J35" s="21">
        <f t="shared" si="2"/>
        <v>63.30053330370432</v>
      </c>
      <c r="K35" s="21">
        <v>-10216.786029999999</v>
      </c>
      <c r="L35" s="22">
        <f t="shared" si="3"/>
        <v>249.85755740643617</v>
      </c>
      <c r="M35" s="22">
        <f t="shared" si="4"/>
        <v>-25527.41202</v>
      </c>
    </row>
    <row r="36" spans="1:13" x14ac:dyDescent="0.2">
      <c r="A36" s="20" t="s">
        <v>1525</v>
      </c>
      <c r="B36" s="20" t="s">
        <v>1526</v>
      </c>
      <c r="C36" s="21">
        <v>-80300</v>
      </c>
      <c r="D36" s="21"/>
      <c r="E36" s="21" t="str">
        <f t="shared" si="0"/>
        <v/>
      </c>
      <c r="F36" s="21"/>
      <c r="G36" s="21" t="str">
        <f t="shared" si="1"/>
        <v xml:space="preserve"> </v>
      </c>
      <c r="H36" s="21">
        <v>-100000</v>
      </c>
      <c r="I36" s="21">
        <v>-30000</v>
      </c>
      <c r="J36" s="21">
        <f t="shared" si="2"/>
        <v>30</v>
      </c>
      <c r="K36" s="21">
        <v>-21000</v>
      </c>
      <c r="L36" s="22">
        <f t="shared" si="3"/>
        <v>142.85714285714286</v>
      </c>
      <c r="M36" s="22">
        <f t="shared" si="4"/>
        <v>-30000</v>
      </c>
    </row>
    <row r="37" spans="1:13" x14ac:dyDescent="0.2">
      <c r="A37" s="20" t="s">
        <v>1527</v>
      </c>
      <c r="B37" s="20" t="s">
        <v>1528</v>
      </c>
      <c r="C37" s="21">
        <v>37754.313300000002</v>
      </c>
      <c r="D37" s="21">
        <v>4472.5879800000002</v>
      </c>
      <c r="E37" s="21">
        <f t="shared" si="0"/>
        <v>11.846561595387302</v>
      </c>
      <c r="F37" s="21">
        <v>3773.8989000000001</v>
      </c>
      <c r="G37" s="21">
        <f t="shared" si="1"/>
        <v>118.51372012111932</v>
      </c>
      <c r="H37" s="21">
        <v>59672.674639999997</v>
      </c>
      <c r="I37" s="21">
        <v>4472.5879800000002</v>
      </c>
      <c r="J37" s="21">
        <f t="shared" si="2"/>
        <v>7.495202799242251</v>
      </c>
      <c r="K37" s="21">
        <v>10783.213970000001</v>
      </c>
      <c r="L37" s="22">
        <f t="shared" si="3"/>
        <v>41.477318287879619</v>
      </c>
      <c r="M37" s="22">
        <f t="shared" si="4"/>
        <v>4472.5879800000002</v>
      </c>
    </row>
    <row r="38" spans="1:13" x14ac:dyDescent="0.2">
      <c r="A38" s="20" t="s">
        <v>1529</v>
      </c>
      <c r="B38" s="20" t="s">
        <v>1530</v>
      </c>
      <c r="C38" s="21">
        <v>7454.3132999999998</v>
      </c>
      <c r="D38" s="21">
        <v>4472.5879800000002</v>
      </c>
      <c r="E38" s="21">
        <f t="shared" si="0"/>
        <v>60.000000000000007</v>
      </c>
      <c r="F38" s="21">
        <v>3773.8989000000001</v>
      </c>
      <c r="G38" s="21">
        <f t="shared" si="1"/>
        <v>118.51372012111932</v>
      </c>
      <c r="H38" s="21">
        <v>7454.3132999999998</v>
      </c>
      <c r="I38" s="21">
        <v>4472.5879800000002</v>
      </c>
      <c r="J38" s="21">
        <f t="shared" si="2"/>
        <v>60.000000000000007</v>
      </c>
      <c r="K38" s="21">
        <v>3773.8989000000001</v>
      </c>
      <c r="L38" s="22">
        <f t="shared" si="3"/>
        <v>118.51372012111932</v>
      </c>
      <c r="M38" s="22">
        <f t="shared" si="4"/>
        <v>4472.5879800000002</v>
      </c>
    </row>
    <row r="39" spans="1:13" ht="25.5" x14ac:dyDescent="0.2">
      <c r="A39" s="20" t="s">
        <v>1531</v>
      </c>
      <c r="B39" s="20" t="s">
        <v>1532</v>
      </c>
      <c r="C39" s="21">
        <v>7454.3132999999998</v>
      </c>
      <c r="D39" s="21">
        <v>4472.5879800000002</v>
      </c>
      <c r="E39" s="21">
        <f t="shared" si="0"/>
        <v>60.000000000000007</v>
      </c>
      <c r="F39" s="21">
        <v>3773.8989000000001</v>
      </c>
      <c r="G39" s="21">
        <f t="shared" si="1"/>
        <v>118.51372012111932</v>
      </c>
      <c r="H39" s="21">
        <v>7454.3132999999998</v>
      </c>
      <c r="I39" s="21">
        <v>4472.5879800000002</v>
      </c>
      <c r="J39" s="21">
        <f t="shared" si="2"/>
        <v>60.000000000000007</v>
      </c>
      <c r="K39" s="21">
        <v>3773.8989000000001</v>
      </c>
      <c r="L39" s="22">
        <f t="shared" si="3"/>
        <v>118.51372012111932</v>
      </c>
      <c r="M39" s="22">
        <f t="shared" si="4"/>
        <v>4472.5879800000002</v>
      </c>
    </row>
    <row r="40" spans="1:13" ht="25.5" x14ac:dyDescent="0.2">
      <c r="A40" s="20" t="s">
        <v>1533</v>
      </c>
      <c r="B40" s="20" t="s">
        <v>1534</v>
      </c>
      <c r="C40" s="21">
        <v>-80300</v>
      </c>
      <c r="D40" s="21"/>
      <c r="E40" s="21" t="str">
        <f t="shared" si="0"/>
        <v/>
      </c>
      <c r="F40" s="21"/>
      <c r="G40" s="21" t="str">
        <f t="shared" si="1"/>
        <v xml:space="preserve"> </v>
      </c>
      <c r="H40" s="21">
        <v>-100000</v>
      </c>
      <c r="I40" s="21">
        <v>-30000</v>
      </c>
      <c r="J40" s="21">
        <f t="shared" si="2"/>
        <v>30</v>
      </c>
      <c r="K40" s="21">
        <v>-21000</v>
      </c>
      <c r="L40" s="22">
        <f t="shared" si="3"/>
        <v>142.85714285714286</v>
      </c>
      <c r="M40" s="22">
        <f t="shared" si="4"/>
        <v>-30000</v>
      </c>
    </row>
    <row r="41" spans="1:13" ht="25.5" x14ac:dyDescent="0.2">
      <c r="A41" s="20" t="s">
        <v>1535</v>
      </c>
      <c r="B41" s="20" t="s">
        <v>1536</v>
      </c>
      <c r="C41" s="21">
        <v>30300</v>
      </c>
      <c r="D41" s="21"/>
      <c r="E41" s="21" t="str">
        <f t="shared" si="0"/>
        <v/>
      </c>
      <c r="F41" s="21"/>
      <c r="G41" s="21" t="str">
        <f t="shared" si="1"/>
        <v xml:space="preserve"> </v>
      </c>
      <c r="H41" s="21">
        <v>52218.361340000003</v>
      </c>
      <c r="I41" s="21"/>
      <c r="J41" s="21" t="str">
        <f t="shared" si="2"/>
        <v/>
      </c>
      <c r="K41" s="21">
        <v>7009.3150699999997</v>
      </c>
      <c r="L41" s="22" t="str">
        <f t="shared" si="3"/>
        <v/>
      </c>
      <c r="M41" s="22"/>
    </row>
    <row r="42" spans="1:13" ht="25.5" x14ac:dyDescent="0.2">
      <c r="A42" s="20" t="s">
        <v>1537</v>
      </c>
      <c r="B42" s="20" t="s">
        <v>1538</v>
      </c>
      <c r="C42" s="21">
        <v>-70000</v>
      </c>
      <c r="D42" s="21"/>
      <c r="E42" s="21" t="str">
        <f t="shared" si="0"/>
        <v/>
      </c>
      <c r="F42" s="21"/>
      <c r="G42" s="21" t="str">
        <f t="shared" si="1"/>
        <v xml:space="preserve"> </v>
      </c>
      <c r="H42" s="21">
        <v>-100000</v>
      </c>
      <c r="I42" s="21">
        <v>-30000</v>
      </c>
      <c r="J42" s="21">
        <f t="shared" si="2"/>
        <v>30</v>
      </c>
      <c r="K42" s="21">
        <v>-21000</v>
      </c>
      <c r="L42" s="22">
        <f t="shared" si="3"/>
        <v>142.85714285714286</v>
      </c>
      <c r="M42" s="22">
        <f t="shared" si="4"/>
        <v>-30000</v>
      </c>
    </row>
    <row r="43" spans="1:13" ht="25.5" x14ac:dyDescent="0.2">
      <c r="A43" s="20" t="s">
        <v>1539</v>
      </c>
      <c r="B43" s="20" t="s">
        <v>1540</v>
      </c>
      <c r="C43" s="21">
        <v>20000</v>
      </c>
      <c r="D43" s="21"/>
      <c r="E43" s="21" t="str">
        <f t="shared" si="0"/>
        <v/>
      </c>
      <c r="F43" s="21"/>
      <c r="G43" s="21" t="str">
        <f t="shared" si="1"/>
        <v xml:space="preserve"> </v>
      </c>
      <c r="H43" s="21">
        <v>52218.361340000003</v>
      </c>
      <c r="I43" s="21"/>
      <c r="J43" s="21" t="str">
        <f t="shared" si="2"/>
        <v/>
      </c>
      <c r="K43" s="21">
        <v>7009.3150699999997</v>
      </c>
      <c r="L43" s="22" t="str">
        <f t="shared" si="3"/>
        <v/>
      </c>
      <c r="M43" s="22"/>
    </row>
    <row r="44" spans="1:13" ht="25.5" x14ac:dyDescent="0.2">
      <c r="A44" s="20" t="s">
        <v>1541</v>
      </c>
      <c r="B44" s="20" t="s">
        <v>1542</v>
      </c>
      <c r="C44" s="21">
        <v>-10300</v>
      </c>
      <c r="D44" s="21"/>
      <c r="E44" s="21" t="str">
        <f t="shared" si="0"/>
        <v/>
      </c>
      <c r="F44" s="21"/>
      <c r="G44" s="21" t="str">
        <f t="shared" si="1"/>
        <v xml:space="preserve"> </v>
      </c>
      <c r="H44" s="21"/>
      <c r="I44" s="21"/>
      <c r="J44" s="21" t="str">
        <f t="shared" si="2"/>
        <v xml:space="preserve"> </v>
      </c>
      <c r="K44" s="21"/>
      <c r="L44" s="22" t="str">
        <f t="shared" si="3"/>
        <v xml:space="preserve"> </v>
      </c>
      <c r="M44" s="22"/>
    </row>
    <row r="45" spans="1:13" ht="25.5" x14ac:dyDescent="0.2">
      <c r="A45" s="20" t="s">
        <v>1543</v>
      </c>
      <c r="B45" s="20" t="s">
        <v>1544</v>
      </c>
      <c r="C45" s="21">
        <v>10300</v>
      </c>
      <c r="D45" s="21"/>
      <c r="E45" s="21" t="str">
        <f t="shared" si="0"/>
        <v/>
      </c>
      <c r="F45" s="21"/>
      <c r="G45" s="21" t="str">
        <f t="shared" si="1"/>
        <v xml:space="preserve"> </v>
      </c>
      <c r="H45" s="21"/>
      <c r="I45" s="21"/>
      <c r="J45" s="21" t="str">
        <f t="shared" si="2"/>
        <v xml:space="preserve"> </v>
      </c>
      <c r="K45" s="21"/>
      <c r="L45" s="22" t="str">
        <f t="shared" si="3"/>
        <v xml:space="preserve"> </v>
      </c>
      <c r="M45" s="22"/>
    </row>
    <row r="46" spans="1:13" x14ac:dyDescent="0.2">
      <c r="A46" s="20" t="s">
        <v>1545</v>
      </c>
      <c r="B46" s="20" t="s">
        <v>1546</v>
      </c>
      <c r="C46" s="21"/>
      <c r="D46" s="21">
        <v>1652448.9157199999</v>
      </c>
      <c r="E46" s="21" t="str">
        <f t="shared" si="0"/>
        <v xml:space="preserve"> </v>
      </c>
      <c r="F46" s="21">
        <v>1563648.5804099999</v>
      </c>
      <c r="G46" s="21">
        <f t="shared" si="1"/>
        <v>105.67904684099261</v>
      </c>
      <c r="H46" s="21"/>
      <c r="I46" s="21">
        <v>1387756.9876399999</v>
      </c>
      <c r="J46" s="21" t="str">
        <f t="shared" si="2"/>
        <v xml:space="preserve"> </v>
      </c>
      <c r="K46" s="21">
        <v>1235697.0524500001</v>
      </c>
      <c r="L46" s="22">
        <f t="shared" si="3"/>
        <v>112.30559989509668</v>
      </c>
      <c r="M46" s="22">
        <f t="shared" si="4"/>
        <v>1387756.9876399999</v>
      </c>
    </row>
    <row r="47" spans="1:13" ht="38.25" x14ac:dyDescent="0.2">
      <c r="A47" s="20" t="s">
        <v>1547</v>
      </c>
      <c r="B47" s="20" t="s">
        <v>1548</v>
      </c>
      <c r="C47" s="21"/>
      <c r="D47" s="21">
        <v>1652448.9157199999</v>
      </c>
      <c r="E47" s="21" t="str">
        <f t="shared" si="0"/>
        <v xml:space="preserve"> </v>
      </c>
      <c r="F47" s="21">
        <v>1563648.5804099999</v>
      </c>
      <c r="G47" s="21">
        <f t="shared" si="1"/>
        <v>105.67904684099261</v>
      </c>
      <c r="H47" s="21"/>
      <c r="I47" s="21">
        <v>1387756.9876399999</v>
      </c>
      <c r="J47" s="21" t="str">
        <f t="shared" si="2"/>
        <v xml:space="preserve"> </v>
      </c>
      <c r="K47" s="21">
        <v>1235697.0524500001</v>
      </c>
      <c r="L47" s="22">
        <f t="shared" si="3"/>
        <v>112.30559989509668</v>
      </c>
      <c r="M47" s="22">
        <f t="shared" si="4"/>
        <v>1387756.9876399999</v>
      </c>
    </row>
    <row r="48" spans="1:13" ht="51" x14ac:dyDescent="0.2">
      <c r="A48" s="20" t="s">
        <v>1549</v>
      </c>
      <c r="B48" s="20" t="s">
        <v>1550</v>
      </c>
      <c r="C48" s="21"/>
      <c r="D48" s="21">
        <v>1387756.9876399999</v>
      </c>
      <c r="E48" s="21" t="str">
        <f t="shared" si="0"/>
        <v xml:space="preserve"> </v>
      </c>
      <c r="F48" s="21">
        <v>1235697.0524500001</v>
      </c>
      <c r="G48" s="21">
        <f t="shared" si="1"/>
        <v>112.30559989509668</v>
      </c>
      <c r="H48" s="21"/>
      <c r="I48" s="21">
        <v>1387756.9876399999</v>
      </c>
      <c r="J48" s="21" t="str">
        <f t="shared" si="2"/>
        <v xml:space="preserve"> </v>
      </c>
      <c r="K48" s="21">
        <v>1235697.0524500001</v>
      </c>
      <c r="L48" s="22">
        <f t="shared" si="3"/>
        <v>112.30559989509668</v>
      </c>
      <c r="M48" s="22">
        <f t="shared" si="4"/>
        <v>1387756.9876399999</v>
      </c>
    </row>
    <row r="49" spans="1:13" ht="51" x14ac:dyDescent="0.2">
      <c r="A49" s="20" t="s">
        <v>1551</v>
      </c>
      <c r="B49" s="20" t="s">
        <v>1552</v>
      </c>
      <c r="C49" s="21"/>
      <c r="D49" s="21">
        <v>264691.92807999998</v>
      </c>
      <c r="E49" s="21" t="str">
        <f t="shared" si="0"/>
        <v xml:space="preserve"> </v>
      </c>
      <c r="F49" s="21">
        <v>327951.52795999998</v>
      </c>
      <c r="G49" s="21">
        <f t="shared" si="1"/>
        <v>80.710686035371751</v>
      </c>
      <c r="H49" s="21"/>
      <c r="I49" s="21"/>
      <c r="J49" s="21" t="str">
        <f t="shared" si="2"/>
        <v xml:space="preserve"> </v>
      </c>
      <c r="K49" s="21"/>
      <c r="L49" s="22" t="str">
        <f t="shared" si="3"/>
        <v xml:space="preserve"> </v>
      </c>
      <c r="M49" s="22"/>
    </row>
    <row r="50" spans="1:13" x14ac:dyDescent="0.2">
      <c r="A50" s="20" t="s">
        <v>1553</v>
      </c>
      <c r="B50" s="20" t="s">
        <v>1554</v>
      </c>
      <c r="C50" s="21">
        <v>1897933.4926700001</v>
      </c>
      <c r="D50" s="21">
        <v>528120.52997999999</v>
      </c>
      <c r="E50" s="21">
        <f t="shared" si="0"/>
        <v>27.826082000220332</v>
      </c>
      <c r="F50" s="21">
        <v>-3392584.32516</v>
      </c>
      <c r="G50" s="21" t="str">
        <f t="shared" si="1"/>
        <v/>
      </c>
      <c r="H50" s="21">
        <v>1177764.5045799999</v>
      </c>
      <c r="I50" s="21">
        <v>773118.18923999998</v>
      </c>
      <c r="J50" s="21">
        <f t="shared" si="2"/>
        <v>65.642850182150809</v>
      </c>
      <c r="K50" s="21">
        <v>-2985390.4664599998</v>
      </c>
      <c r="L50" s="22" t="str">
        <f t="shared" si="3"/>
        <v/>
      </c>
      <c r="M50" s="22">
        <f t="shared" si="4"/>
        <v>773118.18923999998</v>
      </c>
    </row>
    <row r="51" spans="1:13" x14ac:dyDescent="0.2">
      <c r="A51" s="20" t="s">
        <v>1555</v>
      </c>
      <c r="B51" s="20" t="s">
        <v>1556</v>
      </c>
      <c r="C51" s="21">
        <v>1897933.4926700001</v>
      </c>
      <c r="D51" s="21">
        <v>528120.52997999999</v>
      </c>
      <c r="E51" s="21">
        <f t="shared" si="0"/>
        <v>27.826082000220332</v>
      </c>
      <c r="F51" s="21">
        <v>-3392584.32516</v>
      </c>
      <c r="G51" s="21" t="str">
        <f t="shared" si="1"/>
        <v/>
      </c>
      <c r="H51" s="21">
        <v>1177764.5045799999</v>
      </c>
      <c r="I51" s="21">
        <v>773118.18923999998</v>
      </c>
      <c r="J51" s="21">
        <f t="shared" si="2"/>
        <v>65.642850182150809</v>
      </c>
      <c r="K51" s="21">
        <v>-2985390.4664599998</v>
      </c>
      <c r="L51" s="22" t="str">
        <f t="shared" si="3"/>
        <v/>
      </c>
      <c r="M51" s="22">
        <f t="shared" si="4"/>
        <v>773118.18923999998</v>
      </c>
    </row>
    <row r="52" spans="1:13" x14ac:dyDescent="0.2">
      <c r="A52" s="20" t="s">
        <v>1557</v>
      </c>
      <c r="B52" s="20" t="s">
        <v>1558</v>
      </c>
      <c r="C52" s="21">
        <v>-58692861.405149996</v>
      </c>
      <c r="D52" s="21">
        <v>-29808654.690140001</v>
      </c>
      <c r="E52" s="21">
        <f t="shared" si="0"/>
        <v>50.787530163803609</v>
      </c>
      <c r="F52" s="21">
        <v>-35830015.955669999</v>
      </c>
      <c r="G52" s="21">
        <f t="shared" si="1"/>
        <v>83.194645313639242</v>
      </c>
      <c r="H52" s="21">
        <v>-48109382.510750003</v>
      </c>
      <c r="I52" s="21">
        <v>-24905204.174699999</v>
      </c>
      <c r="J52" s="21">
        <f t="shared" si="2"/>
        <v>51.767873281547431</v>
      </c>
      <c r="K52" s="21">
        <v>-31072390.918030001</v>
      </c>
      <c r="L52" s="22">
        <f t="shared" si="3"/>
        <v>80.152197622644337</v>
      </c>
      <c r="M52" s="22">
        <f t="shared" si="4"/>
        <v>-24905204.174699999</v>
      </c>
    </row>
    <row r="53" spans="1:13" x14ac:dyDescent="0.2">
      <c r="A53" s="20" t="s">
        <v>1559</v>
      </c>
      <c r="B53" s="20" t="s">
        <v>1560</v>
      </c>
      <c r="C53" s="21">
        <v>-58692861.405149996</v>
      </c>
      <c r="D53" s="21">
        <v>-29808654.690140001</v>
      </c>
      <c r="E53" s="21">
        <f t="shared" si="0"/>
        <v>50.787530163803609</v>
      </c>
      <c r="F53" s="21">
        <v>-35830015.955669999</v>
      </c>
      <c r="G53" s="21">
        <f t="shared" si="1"/>
        <v>83.194645313639242</v>
      </c>
      <c r="H53" s="21">
        <v>-48109382.510750003</v>
      </c>
      <c r="I53" s="21">
        <v>-24905204.174699999</v>
      </c>
      <c r="J53" s="21">
        <f t="shared" si="2"/>
        <v>51.767873281547431</v>
      </c>
      <c r="K53" s="21">
        <v>-31072390.918030001</v>
      </c>
      <c r="L53" s="22">
        <f t="shared" si="3"/>
        <v>80.152197622644337</v>
      </c>
      <c r="M53" s="22">
        <f t="shared" si="4"/>
        <v>-24905204.174699999</v>
      </c>
    </row>
    <row r="54" spans="1:13" x14ac:dyDescent="0.2">
      <c r="A54" s="20" t="s">
        <v>1561</v>
      </c>
      <c r="B54" s="20" t="s">
        <v>1562</v>
      </c>
      <c r="C54" s="21">
        <v>-58692861.405149996</v>
      </c>
      <c r="D54" s="21">
        <v>-29808654.690140001</v>
      </c>
      <c r="E54" s="21">
        <f t="shared" si="0"/>
        <v>50.787530163803609</v>
      </c>
      <c r="F54" s="21">
        <v>-35830015.955669999</v>
      </c>
      <c r="G54" s="21">
        <f t="shared" si="1"/>
        <v>83.194645313639242</v>
      </c>
      <c r="H54" s="21">
        <v>-48109382.510750003</v>
      </c>
      <c r="I54" s="21">
        <v>-24905204.174699999</v>
      </c>
      <c r="J54" s="21">
        <f t="shared" si="2"/>
        <v>51.767873281547431</v>
      </c>
      <c r="K54" s="21">
        <v>-31072390.918030001</v>
      </c>
      <c r="L54" s="22">
        <f t="shared" si="3"/>
        <v>80.152197622644337</v>
      </c>
      <c r="M54" s="22">
        <f t="shared" si="4"/>
        <v>-24905204.174699999</v>
      </c>
    </row>
    <row r="55" spans="1:13" x14ac:dyDescent="0.2">
      <c r="A55" s="20" t="s">
        <v>1563</v>
      </c>
      <c r="B55" s="20" t="s">
        <v>1564</v>
      </c>
      <c r="C55" s="21">
        <v>-48076409.711630002</v>
      </c>
      <c r="D55" s="21">
        <v>-24884718.281410001</v>
      </c>
      <c r="E55" s="21">
        <f t="shared" si="0"/>
        <v>51.760766726701355</v>
      </c>
      <c r="F55" s="21">
        <v>-31016136.123240001</v>
      </c>
      <c r="G55" s="21">
        <f t="shared" si="1"/>
        <v>80.231522658182413</v>
      </c>
      <c r="H55" s="21">
        <v>-48109382.510750003</v>
      </c>
      <c r="I55" s="21">
        <v>-24905204.174699999</v>
      </c>
      <c r="J55" s="21">
        <f t="shared" si="2"/>
        <v>51.767873281547431</v>
      </c>
      <c r="K55" s="21">
        <v>-31072390.918030001</v>
      </c>
      <c r="L55" s="22">
        <f t="shared" si="3"/>
        <v>80.152197622644337</v>
      </c>
      <c r="M55" s="22">
        <f t="shared" si="4"/>
        <v>-24905204.174699999</v>
      </c>
    </row>
    <row r="56" spans="1:13" x14ac:dyDescent="0.2">
      <c r="A56" s="20" t="s">
        <v>1565</v>
      </c>
      <c r="B56" s="20" t="s">
        <v>1566</v>
      </c>
      <c r="C56" s="21">
        <v>-7748404.3651200002</v>
      </c>
      <c r="D56" s="21">
        <v>-3560987.8073499999</v>
      </c>
      <c r="E56" s="21">
        <f t="shared" si="0"/>
        <v>45.957691926611922</v>
      </c>
      <c r="F56" s="21">
        <v>-3453875.66561</v>
      </c>
      <c r="G56" s="21">
        <f t="shared" si="1"/>
        <v>103.10121591250399</v>
      </c>
      <c r="H56" s="21"/>
      <c r="I56" s="21"/>
      <c r="J56" s="21" t="str">
        <f t="shared" si="2"/>
        <v xml:space="preserve"> </v>
      </c>
      <c r="K56" s="21"/>
      <c r="L56" s="22" t="str">
        <f t="shared" si="3"/>
        <v xml:space="preserve"> </v>
      </c>
      <c r="M56" s="22"/>
    </row>
    <row r="57" spans="1:13" x14ac:dyDescent="0.2">
      <c r="A57" s="20" t="s">
        <v>1567</v>
      </c>
      <c r="B57" s="20" t="s">
        <v>1568</v>
      </c>
      <c r="C57" s="21">
        <v>-1799082.7703799999</v>
      </c>
      <c r="D57" s="21">
        <v>-832050.92370000004</v>
      </c>
      <c r="E57" s="21">
        <f t="shared" si="0"/>
        <v>46.24861831811414</v>
      </c>
      <c r="F57" s="21">
        <v>-829040.29402000003</v>
      </c>
      <c r="G57" s="21">
        <f t="shared" si="1"/>
        <v>100.36314636353821</v>
      </c>
      <c r="H57" s="21"/>
      <c r="I57" s="21"/>
      <c r="J57" s="21" t="str">
        <f t="shared" si="2"/>
        <v xml:space="preserve"> </v>
      </c>
      <c r="K57" s="21"/>
      <c r="L57" s="22" t="str">
        <f t="shared" si="3"/>
        <v xml:space="preserve"> </v>
      </c>
      <c r="M57" s="22"/>
    </row>
    <row r="58" spans="1:13" x14ac:dyDescent="0.2">
      <c r="A58" s="20" t="s">
        <v>1569</v>
      </c>
      <c r="B58" s="20" t="s">
        <v>1570</v>
      </c>
      <c r="C58" s="21">
        <v>-218652.27952000001</v>
      </c>
      <c r="D58" s="21">
        <v>-98180.596810000003</v>
      </c>
      <c r="E58" s="21">
        <f t="shared" si="0"/>
        <v>44.90261753754983</v>
      </c>
      <c r="F58" s="21">
        <v>-91805.221950000006</v>
      </c>
      <c r="G58" s="21">
        <f t="shared" si="1"/>
        <v>106.94445776022657</v>
      </c>
      <c r="H58" s="21"/>
      <c r="I58" s="21"/>
      <c r="J58" s="21" t="str">
        <f t="shared" si="2"/>
        <v xml:space="preserve"> </v>
      </c>
      <c r="K58" s="21"/>
      <c r="L58" s="22" t="str">
        <f t="shared" si="3"/>
        <v xml:space="preserve"> </v>
      </c>
      <c r="M58" s="22"/>
    </row>
    <row r="59" spans="1:13" x14ac:dyDescent="0.2">
      <c r="A59" s="20" t="s">
        <v>1571</v>
      </c>
      <c r="B59" s="20" t="s">
        <v>1572</v>
      </c>
      <c r="C59" s="21">
        <v>-850312.27850000001</v>
      </c>
      <c r="D59" s="21">
        <v>-432717.08087000001</v>
      </c>
      <c r="E59" s="21">
        <f t="shared" si="0"/>
        <v>50.889195864998904</v>
      </c>
      <c r="F59" s="21">
        <v>-439158.65084999998</v>
      </c>
      <c r="G59" s="21">
        <f t="shared" si="1"/>
        <v>98.533202074573239</v>
      </c>
      <c r="H59" s="21"/>
      <c r="I59" s="21"/>
      <c r="J59" s="21" t="str">
        <f t="shared" si="2"/>
        <v xml:space="preserve"> </v>
      </c>
      <c r="K59" s="21"/>
      <c r="L59" s="22" t="str">
        <f t="shared" si="3"/>
        <v xml:space="preserve"> </v>
      </c>
      <c r="M59" s="22"/>
    </row>
    <row r="60" spans="1:13" x14ac:dyDescent="0.2">
      <c r="A60" s="20" t="s">
        <v>1573</v>
      </c>
      <c r="B60" s="20" t="s">
        <v>1574</v>
      </c>
      <c r="C60" s="21">
        <v>60639293.787409998</v>
      </c>
      <c r="D60" s="21">
        <v>30336775.220120002</v>
      </c>
      <c r="E60" s="21">
        <f t="shared" si="0"/>
        <v>50.028246249824491</v>
      </c>
      <c r="F60" s="21">
        <v>32437431.630509999</v>
      </c>
      <c r="G60" s="21">
        <f t="shared" si="1"/>
        <v>93.523974295134508</v>
      </c>
      <c r="H60" s="21">
        <v>49287147.015330002</v>
      </c>
      <c r="I60" s="21">
        <v>25678322.363940001</v>
      </c>
      <c r="J60" s="21">
        <f t="shared" si="2"/>
        <v>52.099429402868779</v>
      </c>
      <c r="K60" s="21">
        <v>28087000.45157</v>
      </c>
      <c r="L60" s="22">
        <f t="shared" si="3"/>
        <v>91.424224556184825</v>
      </c>
      <c r="M60" s="22">
        <f t="shared" si="4"/>
        <v>25678322.363940001</v>
      </c>
    </row>
    <row r="61" spans="1:13" x14ac:dyDescent="0.2">
      <c r="A61" s="20" t="s">
        <v>1575</v>
      </c>
      <c r="B61" s="20" t="s">
        <v>1576</v>
      </c>
      <c r="C61" s="21">
        <v>60639293.787409998</v>
      </c>
      <c r="D61" s="21">
        <v>30336775.220120002</v>
      </c>
      <c r="E61" s="21">
        <f t="shared" si="0"/>
        <v>50.028246249824491</v>
      </c>
      <c r="F61" s="21">
        <v>32437431.630509999</v>
      </c>
      <c r="G61" s="21">
        <f t="shared" si="1"/>
        <v>93.523974295134508</v>
      </c>
      <c r="H61" s="21">
        <v>49287147.015330002</v>
      </c>
      <c r="I61" s="21">
        <v>25678322.363940001</v>
      </c>
      <c r="J61" s="21">
        <f t="shared" si="2"/>
        <v>52.099429402868779</v>
      </c>
      <c r="K61" s="21">
        <v>28087000.45157</v>
      </c>
      <c r="L61" s="22">
        <f t="shared" si="3"/>
        <v>91.424224556184825</v>
      </c>
      <c r="M61" s="22">
        <f t="shared" si="4"/>
        <v>25678322.363940001</v>
      </c>
    </row>
    <row r="62" spans="1:13" x14ac:dyDescent="0.2">
      <c r="A62" s="20" t="s">
        <v>1577</v>
      </c>
      <c r="B62" s="20" t="s">
        <v>1578</v>
      </c>
      <c r="C62" s="21">
        <v>60639293.787409998</v>
      </c>
      <c r="D62" s="21">
        <v>30336775.220120002</v>
      </c>
      <c r="E62" s="21">
        <f t="shared" si="0"/>
        <v>50.028246249824491</v>
      </c>
      <c r="F62" s="21">
        <v>32437431.630509999</v>
      </c>
      <c r="G62" s="21">
        <f t="shared" si="1"/>
        <v>93.523974295134508</v>
      </c>
      <c r="H62" s="21">
        <v>49287147.015330002</v>
      </c>
      <c r="I62" s="21">
        <v>25678322.363940001</v>
      </c>
      <c r="J62" s="21">
        <f t="shared" si="2"/>
        <v>52.099429402868779</v>
      </c>
      <c r="K62" s="21">
        <v>28087000.45157</v>
      </c>
      <c r="L62" s="22">
        <f t="shared" si="3"/>
        <v>91.424224556184825</v>
      </c>
      <c r="M62" s="22">
        <f t="shared" si="4"/>
        <v>25678322.363940001</v>
      </c>
    </row>
    <row r="63" spans="1:13" x14ac:dyDescent="0.2">
      <c r="A63" s="20" t="s">
        <v>1579</v>
      </c>
      <c r="B63" s="20" t="s">
        <v>1580</v>
      </c>
      <c r="C63" s="21">
        <v>36175193.002420001</v>
      </c>
      <c r="D63" s="21">
        <v>20127755.399099998</v>
      </c>
      <c r="E63" s="21">
        <f t="shared" si="0"/>
        <v>55.639662787019596</v>
      </c>
      <c r="F63" s="21">
        <v>22543854.216010001</v>
      </c>
      <c r="G63" s="21">
        <f t="shared" si="1"/>
        <v>89.282671925751913</v>
      </c>
      <c r="H63" s="21">
        <v>49287147.015330002</v>
      </c>
      <c r="I63" s="21">
        <v>25678322.363940001</v>
      </c>
      <c r="J63" s="21">
        <f t="shared" si="2"/>
        <v>52.099429402868779</v>
      </c>
      <c r="K63" s="21">
        <v>28087000.45157</v>
      </c>
      <c r="L63" s="22">
        <f t="shared" si="3"/>
        <v>91.424224556184825</v>
      </c>
      <c r="M63" s="22">
        <f t="shared" si="4"/>
        <v>25678322.363940001</v>
      </c>
    </row>
    <row r="64" spans="1:13" x14ac:dyDescent="0.2">
      <c r="A64" s="20" t="s">
        <v>1581</v>
      </c>
      <c r="B64" s="20" t="s">
        <v>1582</v>
      </c>
      <c r="C64" s="21">
        <v>14206746.4824</v>
      </c>
      <c r="D64" s="21">
        <v>6272636.2381499996</v>
      </c>
      <c r="E64" s="21">
        <f t="shared" si="0"/>
        <v>44.152517579734692</v>
      </c>
      <c r="F64" s="21">
        <v>6079016.6871100003</v>
      </c>
      <c r="G64" s="21">
        <f t="shared" si="1"/>
        <v>103.18504720427157</v>
      </c>
      <c r="H64" s="21"/>
      <c r="I64" s="21"/>
      <c r="J64" s="21" t="str">
        <f t="shared" si="2"/>
        <v xml:space="preserve"> </v>
      </c>
      <c r="K64" s="21"/>
      <c r="L64" s="22" t="str">
        <f t="shared" si="3"/>
        <v xml:space="preserve"> </v>
      </c>
      <c r="M64" s="22"/>
    </row>
    <row r="65" spans="1:13" x14ac:dyDescent="0.2">
      <c r="A65" s="20" t="s">
        <v>1583</v>
      </c>
      <c r="B65" s="20" t="s">
        <v>1584</v>
      </c>
      <c r="C65" s="21">
        <v>7261883.7659499999</v>
      </c>
      <c r="D65" s="21">
        <v>2931168.1603199998</v>
      </c>
      <c r="E65" s="21">
        <f t="shared" si="0"/>
        <v>40.363743827240178</v>
      </c>
      <c r="F65" s="21">
        <v>2889328.73025</v>
      </c>
      <c r="G65" s="21">
        <f t="shared" si="1"/>
        <v>101.44806749166197</v>
      </c>
      <c r="H65" s="21"/>
      <c r="I65" s="21"/>
      <c r="J65" s="21" t="str">
        <f t="shared" si="2"/>
        <v xml:space="preserve"> </v>
      </c>
      <c r="K65" s="21"/>
      <c r="L65" s="22" t="str">
        <f t="shared" si="3"/>
        <v xml:space="preserve"> </v>
      </c>
      <c r="M65" s="22"/>
    </row>
    <row r="66" spans="1:13" x14ac:dyDescent="0.2">
      <c r="A66" s="20" t="s">
        <v>1585</v>
      </c>
      <c r="B66" s="20" t="s">
        <v>1586</v>
      </c>
      <c r="C66" s="21">
        <v>935175.19368000003</v>
      </c>
      <c r="D66" s="21">
        <v>443093.93836999999</v>
      </c>
      <c r="E66" s="21">
        <f t="shared" si="0"/>
        <v>47.38084814101888</v>
      </c>
      <c r="F66" s="21">
        <v>400532.62287999998</v>
      </c>
      <c r="G66" s="21">
        <f t="shared" si="1"/>
        <v>110.6261795066694</v>
      </c>
      <c r="H66" s="21"/>
      <c r="I66" s="21"/>
      <c r="J66" s="21" t="str">
        <f t="shared" si="2"/>
        <v xml:space="preserve"> </v>
      </c>
      <c r="K66" s="21"/>
      <c r="L66" s="22" t="str">
        <f t="shared" si="3"/>
        <v xml:space="preserve"> </v>
      </c>
      <c r="M66" s="22"/>
    </row>
    <row r="67" spans="1:13" x14ac:dyDescent="0.2">
      <c r="A67" s="20" t="s">
        <v>1587</v>
      </c>
      <c r="B67" s="20" t="s">
        <v>1588</v>
      </c>
      <c r="C67" s="21">
        <v>2060295.34296</v>
      </c>
      <c r="D67" s="21">
        <v>562121.48418000003</v>
      </c>
      <c r="E67" s="21">
        <f t="shared" si="0"/>
        <v>27.283539037291966</v>
      </c>
      <c r="F67" s="21">
        <v>524699.37425999995</v>
      </c>
      <c r="G67" s="21">
        <f t="shared" si="1"/>
        <v>107.13210492632616</v>
      </c>
      <c r="H67" s="21"/>
      <c r="I67" s="21"/>
      <c r="J67" s="21" t="str">
        <f t="shared" si="2"/>
        <v xml:space="preserve"> </v>
      </c>
      <c r="K67" s="21"/>
      <c r="L67" s="22" t="str">
        <f t="shared" si="3"/>
        <v xml:space="preserve"> </v>
      </c>
      <c r="M67" s="22"/>
    </row>
  </sheetData>
  <mergeCells count="4">
    <mergeCell ref="A1:A2"/>
    <mergeCell ref="B1:B2"/>
    <mergeCell ref="C1:G1"/>
    <mergeCell ref="H1:M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доходы</vt:lpstr>
      <vt:lpstr>расходы</vt:lpstr>
      <vt:lpstr>источники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Родионова Анастасия Валерьевна</dc:creator>
  <cp:lastModifiedBy>kalinina.em</cp:lastModifiedBy>
  <cp:lastPrinted>2019-07-22T07:16:28Z</cp:lastPrinted>
  <dcterms:created xsi:type="dcterms:W3CDTF">2019-07-17T14:38:17Z</dcterms:created>
  <dcterms:modified xsi:type="dcterms:W3CDTF">2019-07-29T09:09:45Z</dcterms:modified>
</cp:coreProperties>
</file>