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55" windowWidth="19440" windowHeight="10935"/>
  </bookViews>
  <sheets>
    <sheet name="в ДФ к 20.09.2018" sheetId="6" r:id="rId1"/>
  </sheets>
  <definedNames>
    <definedName name="_xlnm.Print_Area" localSheetId="0">'в ДФ к 20.09.2018'!$A$1:$J$36</definedName>
  </definedNames>
  <calcPr calcId="145621"/>
</workbook>
</file>

<file path=xl/calcChain.xml><?xml version="1.0" encoding="utf-8"?>
<calcChain xmlns="http://schemas.openxmlformats.org/spreadsheetml/2006/main">
  <c r="B34" i="6" l="1"/>
  <c r="E33" i="6"/>
  <c r="I33" i="6" s="1"/>
  <c r="J33" i="6" s="1"/>
  <c r="E31" i="6"/>
  <c r="I31" i="6" s="1"/>
  <c r="J31" i="6" s="1"/>
  <c r="E29" i="6"/>
  <c r="I29" i="6" s="1"/>
  <c r="J29" i="6" s="1"/>
  <c r="E27" i="6"/>
  <c r="I27" i="6" s="1"/>
  <c r="J27" i="6" s="1"/>
  <c r="E25" i="6"/>
  <c r="I25" i="6" s="1"/>
  <c r="J25" i="6" s="1"/>
  <c r="E23" i="6"/>
  <c r="I23" i="6" s="1"/>
  <c r="J23" i="6" s="1"/>
  <c r="E21" i="6"/>
  <c r="I21" i="6" s="1"/>
  <c r="J21" i="6" s="1"/>
  <c r="I19" i="6"/>
  <c r="J19" i="6" s="1"/>
  <c r="E17" i="6"/>
  <c r="I17" i="6" s="1"/>
  <c r="J17" i="6" s="1"/>
  <c r="E15" i="6"/>
  <c r="I15" i="6" s="1"/>
  <c r="J15" i="6" s="1"/>
  <c r="E11" i="6"/>
  <c r="I11" i="6" s="1"/>
  <c r="J11" i="6" s="1"/>
  <c r="E10" i="6"/>
  <c r="I10" i="6" s="1"/>
  <c r="J10" i="6" s="1"/>
  <c r="E26" i="6" l="1"/>
  <c r="I26" i="6" s="1"/>
  <c r="J26" i="6" s="1"/>
  <c r="E9" i="6"/>
  <c r="I9" i="6" s="1"/>
  <c r="J9" i="6" s="1"/>
  <c r="E13" i="6"/>
  <c r="I13" i="6" s="1"/>
  <c r="J13" i="6" s="1"/>
  <c r="E8" i="6"/>
  <c r="I8" i="6" s="1"/>
  <c r="J8" i="6" s="1"/>
  <c r="E30" i="6"/>
  <c r="I30" i="6" s="1"/>
  <c r="J30" i="6" s="1"/>
  <c r="E12" i="6"/>
  <c r="I12" i="6" s="1"/>
  <c r="J12" i="6" s="1"/>
  <c r="E16" i="6"/>
  <c r="I16" i="6" s="1"/>
  <c r="J16" i="6" s="1"/>
  <c r="E22" i="6"/>
  <c r="I22" i="6" s="1"/>
  <c r="J22" i="6" s="1"/>
  <c r="E18" i="6" l="1"/>
  <c r="I18" i="6" s="1"/>
  <c r="J18" i="6" s="1"/>
  <c r="E14" i="6"/>
  <c r="I14" i="6" s="1"/>
  <c r="J14" i="6" s="1"/>
  <c r="E28" i="6"/>
  <c r="I28" i="6" s="1"/>
  <c r="J28" i="6" s="1"/>
  <c r="E20" i="6"/>
  <c r="I20" i="6" s="1"/>
  <c r="J20" i="6" s="1"/>
  <c r="E7" i="6"/>
  <c r="I7" i="6" s="1"/>
  <c r="E32" i="6"/>
  <c r="I32" i="6" s="1"/>
  <c r="J32" i="6" s="1"/>
  <c r="E24" i="6"/>
  <c r="I24" i="6" s="1"/>
  <c r="J24" i="6" s="1"/>
  <c r="I34" i="6" l="1"/>
  <c r="J7" i="6"/>
  <c r="J34" i="6" s="1"/>
</calcChain>
</file>

<file path=xl/sharedStrings.xml><?xml version="1.0" encoding="utf-8"?>
<sst xmlns="http://schemas.openxmlformats.org/spreadsheetml/2006/main" count="43" uniqueCount="42">
  <si>
    <t>Главный распорядитель средств областного бюджета</t>
  </si>
  <si>
    <t>Департамент образования Ивановской области</t>
  </si>
  <si>
    <t>Наименование муниципального образования</t>
  </si>
  <si>
    <t xml:space="preserve">городской округ Вичуга                     </t>
  </si>
  <si>
    <t xml:space="preserve">городской округ Иваново                    </t>
  </si>
  <si>
    <t xml:space="preserve">городской округ Кинешма                    </t>
  </si>
  <si>
    <t xml:space="preserve">городской округ Кохма                      </t>
  </si>
  <si>
    <t xml:space="preserve">городской округ Тейково                    </t>
  </si>
  <si>
    <t xml:space="preserve">городской округ Шуя                        </t>
  </si>
  <si>
    <t>Фурмановский муниципальный район</t>
  </si>
  <si>
    <t>Верхнеландеховский муниципальный район</t>
  </si>
  <si>
    <t xml:space="preserve">Вичугский муниципальный район </t>
  </si>
  <si>
    <t xml:space="preserve">Гаврилово-Посадский муниципальный район </t>
  </si>
  <si>
    <t>Заволжский муниципальный район</t>
  </si>
  <si>
    <t>Ивановский муниципальный район</t>
  </si>
  <si>
    <t xml:space="preserve">Ильинский муниципальный район </t>
  </si>
  <si>
    <t xml:space="preserve">Кинешемский    муниципальный    район </t>
  </si>
  <si>
    <t xml:space="preserve">Комсомольский   муниципальный    район </t>
  </si>
  <si>
    <t xml:space="preserve">Лежневский муниципальный район </t>
  </si>
  <si>
    <t xml:space="preserve">Лухский муниципальный  район </t>
  </si>
  <si>
    <t>Палехский муниципальный район</t>
  </si>
  <si>
    <t xml:space="preserve">Пестяковский    муниципальный    район </t>
  </si>
  <si>
    <t xml:space="preserve">Приволжский    муниципальный    район </t>
  </si>
  <si>
    <t xml:space="preserve">Пучежский муниципальный район </t>
  </si>
  <si>
    <t>Родниковский    муниципальный    район</t>
  </si>
  <si>
    <t xml:space="preserve">Савинский муниципальный район </t>
  </si>
  <si>
    <t>Тейковский муниципальный район</t>
  </si>
  <si>
    <t xml:space="preserve">Шуйский муниципальный  район </t>
  </si>
  <si>
    <t>Южский  муниципальный  район</t>
  </si>
  <si>
    <t>Юрьевецкий муниципальный район</t>
  </si>
  <si>
    <t>Всего:</t>
  </si>
  <si>
    <t>Уровень софинансирования без учета коэффициента "дотационности"</t>
  </si>
  <si>
    <t>Коэффициент  "дотационности" (группа 1 - 0,7, группа 2 - 1,0, группа 3 - 1,3) *</t>
  </si>
  <si>
    <t>Объем субсидии по Закону Ивановской области от 11.12.2017 № 96-ОЗ, руб.</t>
  </si>
  <si>
    <t>Объем субсидии с учетом изменений, руб. 
(гр.9-гр.2)</t>
  </si>
  <si>
    <t>Расчет распределения субсидий бюджетам муниципальных районов, городских округов Ивановской области на софинансирование расходов, связанных с поэтапным доведением средней заработной платы педагогическим работникам иных  муниципальных организаций дополнительного образования детей до средней заработной платы учителей в Ивановской области на 2019 год</t>
  </si>
  <si>
    <t>Среднемесячная заработная плата  педагогических работников иных  муниципальных организаций дополнительного образования детей по данным муниципальных органов управления образованием в 2019 году, руб.</t>
  </si>
  <si>
    <t>Отклонение  средней заработной платы педагогических работников от планируемого уровня средней заработной платы по региону, руб.  (гр.2-гр.3)</t>
  </si>
  <si>
    <t>Численность педагогических работников иных  муниципальных организаций дополнительного образования детей в 2019 году, чел.</t>
  </si>
  <si>
    <t>Объем субсидии, руб. (гр.4хгр.5х1,302хгр.6хгр.7х12)</t>
  </si>
  <si>
    <t>Прогнозное значение  среднемесячной заработной платы  педагогических работников муниципальных организаций дополнительного образования детей в 2019 году, руб. (22574,3*х100%)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</si>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</sst>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_-* #,##0.0_р_._-;\-* #,##0.0_р_._-;_-* &quot;-&quot;??_р_.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color theme="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7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6" applyNumberFormat="0" applyAlignment="0" applyProtection="0"/>
    <xf numFmtId="0" fontId="11" fillId="20" borderId="7" applyNumberFormat="0" applyAlignment="0" applyProtection="0"/>
    <xf numFmtId="0" fontId="12" fillId="20" borderId="6" applyNumberFormat="0" applyAlignment="0" applyProtection="0"/>
    <xf numFmtId="0" fontId="13" fillId="0" borderId="8" applyNumberFormat="0" applyFill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21" borderId="12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20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7" fillId="23" borderId="13" applyNumberFormat="0" applyAlignment="0" applyProtection="0"/>
    <xf numFmtId="0" fontId="23" fillId="0" borderId="14" applyNumberFormat="0" applyFill="0" applyAlignment="0" applyProtection="0"/>
    <xf numFmtId="0" fontId="24" fillId="0" borderId="0" applyNumberFormat="0" applyFill="0" applyBorder="0" applyAlignment="0" applyProtection="0"/>
    <xf numFmtId="164" fontId="20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5">
    <xf numFmtId="0" fontId="0" fillId="0" borderId="0" xfId="0"/>
    <xf numFmtId="0" fontId="3" fillId="0" borderId="0" xfId="0" applyFont="1" applyAlignment="1">
      <alignment horizontal="left" vertical="top"/>
    </xf>
    <xf numFmtId="0" fontId="3" fillId="0" borderId="0" xfId="0" applyFont="1"/>
    <xf numFmtId="0" fontId="3" fillId="0" borderId="0" xfId="0" applyFont="1" applyFill="1"/>
    <xf numFmtId="0" fontId="3" fillId="0" borderId="0" xfId="0" applyFont="1" applyFill="1" applyBorder="1"/>
    <xf numFmtId="0" fontId="3" fillId="0" borderId="1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Alignment="1">
      <alignment horizontal="left" vertical="top"/>
    </xf>
    <xf numFmtId="0" fontId="0" fillId="0" borderId="0" xfId="0" applyFill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0" fillId="0" borderId="2" xfId="0" applyNumberFormat="1" applyFont="1" applyFill="1" applyBorder="1" applyAlignment="1">
      <alignment horizontal="center"/>
    </xf>
    <xf numFmtId="2" fontId="0" fillId="0" borderId="4" xfId="0" applyNumberFormat="1" applyFont="1" applyFill="1" applyBorder="1" applyAlignment="1">
      <alignment horizontal="center"/>
    </xf>
    <xf numFmtId="164" fontId="1" fillId="0" borderId="2" xfId="1" applyFont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165" fontId="0" fillId="0" borderId="2" xfId="0" applyNumberFormat="1" applyFont="1" applyFill="1" applyBorder="1" applyAlignment="1">
      <alignment horizontal="center"/>
    </xf>
    <xf numFmtId="166" fontId="0" fillId="0" borderId="2" xfId="0" applyNumberFormat="1" applyFon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166" fontId="0" fillId="0" borderId="4" xfId="0" applyNumberFormat="1" applyFont="1" applyBorder="1" applyAlignment="1">
      <alignment horizontal="center"/>
    </xf>
    <xf numFmtId="164" fontId="1" fillId="0" borderId="2" xfId="1" applyFont="1" applyFill="1" applyBorder="1" applyAlignment="1">
      <alignment horizontal="center"/>
    </xf>
    <xf numFmtId="0" fontId="2" fillId="0" borderId="0" xfId="0" applyFont="1" applyFill="1" applyAlignment="1"/>
    <xf numFmtId="165" fontId="0" fillId="0" borderId="0" xfId="0" applyNumberFormat="1" applyFont="1" applyBorder="1" applyAlignment="1">
      <alignment horizontal="center"/>
    </xf>
    <xf numFmtId="0" fontId="0" fillId="0" borderId="0" xfId="0" applyFill="1" applyAlignment="1">
      <alignment horizontal="center"/>
    </xf>
    <xf numFmtId="164" fontId="1" fillId="0" borderId="0" xfId="1" applyFont="1"/>
    <xf numFmtId="0" fontId="8" fillId="0" borderId="0" xfId="2" applyNumberFormat="1" applyFont="1" applyFill="1" applyBorder="1" applyAlignment="1" applyProtection="1"/>
    <xf numFmtId="0" fontId="0" fillId="0" borderId="0" xfId="0" applyFont="1"/>
    <xf numFmtId="0" fontId="0" fillId="0" borderId="0" xfId="0" applyFont="1" applyFill="1"/>
    <xf numFmtId="164" fontId="0" fillId="0" borderId="0" xfId="0" applyNumberFormat="1" applyFont="1"/>
    <xf numFmtId="166" fontId="0" fillId="0" borderId="0" xfId="0" applyNumberFormat="1" applyFill="1"/>
    <xf numFmtId="2" fontId="0" fillId="0" borderId="4" xfId="0" applyNumberFormat="1" applyFont="1" applyBorder="1" applyAlignment="1">
      <alignment horizontal="center"/>
    </xf>
    <xf numFmtId="2" fontId="8" fillId="0" borderId="4" xfId="0" applyNumberFormat="1" applyFont="1" applyFill="1" applyBorder="1" applyAlignment="1">
      <alignment horizontal="center"/>
    </xf>
    <xf numFmtId="164" fontId="0" fillId="0" borderId="0" xfId="0" applyNumberFormat="1"/>
    <xf numFmtId="0" fontId="26" fillId="0" borderId="2" xfId="0" applyFont="1" applyBorder="1" applyAlignment="1">
      <alignment horizontal="left" vertical="top" wrapText="1"/>
    </xf>
    <xf numFmtId="0" fontId="26" fillId="0" borderId="2" xfId="0" applyFont="1" applyFill="1" applyBorder="1" applyAlignment="1">
      <alignment horizontal="left" vertical="top" wrapText="1"/>
    </xf>
    <xf numFmtId="0" fontId="26" fillId="0" borderId="5" xfId="0" applyFont="1" applyBorder="1" applyAlignment="1">
      <alignment horizontal="left" vertical="top" wrapText="1"/>
    </xf>
    <xf numFmtId="0" fontId="26" fillId="0" borderId="2" xfId="0" applyFont="1" applyBorder="1" applyAlignment="1">
      <alignment horizontal="left" vertical="top"/>
    </xf>
    <xf numFmtId="165" fontId="4" fillId="0" borderId="0" xfId="0" applyNumberFormat="1" applyFont="1" applyBorder="1" applyAlignment="1">
      <alignment horizontal="center"/>
    </xf>
    <xf numFmtId="164" fontId="2" fillId="0" borderId="0" xfId="0" applyNumberFormat="1" applyFont="1" applyAlignment="1"/>
    <xf numFmtId="0" fontId="5" fillId="0" borderId="2" xfId="0" applyFont="1" applyFill="1" applyBorder="1" applyAlignment="1">
      <alignment horizontal="center" vertical="center"/>
    </xf>
    <xf numFmtId="164" fontId="0" fillId="0" borderId="2" xfId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/>
    </xf>
    <xf numFmtId="167" fontId="0" fillId="0" borderId="2" xfId="1" applyNumberFormat="1" applyFont="1" applyFill="1" applyBorder="1" applyAlignment="1">
      <alignment horizontal="center"/>
    </xf>
    <xf numFmtId="164" fontId="0" fillId="0" borderId="2" xfId="1" applyFont="1" applyBorder="1" applyAlignment="1">
      <alignment horizontal="center" vertical="top" wrapText="1"/>
    </xf>
    <xf numFmtId="164" fontId="0" fillId="0" borderId="2" xfId="1" applyFont="1" applyFill="1" applyBorder="1" applyAlignment="1">
      <alignment horizontal="center" vertical="top" wrapText="1"/>
    </xf>
    <xf numFmtId="164" fontId="0" fillId="0" borderId="5" xfId="1" applyFont="1" applyBorder="1" applyAlignment="1">
      <alignment horizontal="center" vertical="top" wrapText="1"/>
    </xf>
    <xf numFmtId="164" fontId="0" fillId="0" borderId="2" xfId="1" applyFont="1" applyBorder="1" applyAlignment="1">
      <alignment horizontal="left" vertical="top"/>
    </xf>
    <xf numFmtId="0" fontId="3" fillId="0" borderId="2" xfId="0" applyFont="1" applyFill="1" applyBorder="1" applyAlignment="1">
      <alignment horizontal="center" vertical="top" wrapText="1"/>
    </xf>
    <xf numFmtId="166" fontId="0" fillId="0" borderId="4" xfId="0" applyNumberFormat="1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</cellXfs>
  <cellStyles count="47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2" xfId="2"/>
    <cellStyle name="Обычный 2 2" xfId="38"/>
    <cellStyle name="Обычный 3" xfId="39"/>
    <cellStyle name="Плохой 2" xfId="40"/>
    <cellStyle name="Пояснение 2" xfId="41"/>
    <cellStyle name="Примечание 2" xfId="42"/>
    <cellStyle name="Связанная ячейка 2" xfId="43"/>
    <cellStyle name="Текст предупреждения 2" xfId="44"/>
    <cellStyle name="Финансовый" xfId="1" builtinId="3"/>
    <cellStyle name="Финансовый 2" xfId="45"/>
    <cellStyle name="Хороший 2" xfId="4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AD106"/>
  <sheetViews>
    <sheetView tabSelected="1" view="pageBreakPreview" topLeftCell="A7" zoomScale="76" zoomScaleNormal="75" zoomScaleSheetLayoutView="76" workbookViewId="0">
      <pane xSplit="1" topLeftCell="B1" activePane="topRight" state="frozen"/>
      <selection activeCell="A5" sqref="A5"/>
      <selection pane="topRight" activeCell="F43" sqref="F43"/>
    </sheetView>
  </sheetViews>
  <sheetFormatPr defaultRowHeight="15" x14ac:dyDescent="0.25"/>
  <cols>
    <col min="1" max="1" width="40.7109375" style="8" customWidth="1"/>
    <col min="2" max="2" width="17.42578125" style="8" hidden="1" customWidth="1"/>
    <col min="3" max="3" width="20.140625" style="9" customWidth="1"/>
    <col min="4" max="4" width="23.42578125" style="9" customWidth="1"/>
    <col min="5" max="5" width="18.28515625" style="9" customWidth="1"/>
    <col min="6" max="6" width="17.5703125" style="9" customWidth="1"/>
    <col min="7" max="7" width="12.140625" customWidth="1"/>
    <col min="8" max="8" width="15.5703125" style="9" customWidth="1"/>
    <col min="9" max="9" width="17.85546875" customWidth="1"/>
    <col min="10" max="10" width="17.7109375" style="9" hidden="1" customWidth="1"/>
  </cols>
  <sheetData>
    <row r="1" spans="1:10" ht="15.75" x14ac:dyDescent="0.25">
      <c r="A1" s="1"/>
      <c r="B1" s="1"/>
      <c r="C1" s="3"/>
      <c r="D1" s="3"/>
      <c r="E1" s="3"/>
      <c r="F1" s="3"/>
      <c r="G1" s="2"/>
      <c r="H1" s="3"/>
      <c r="I1" s="2"/>
      <c r="J1" s="3"/>
    </row>
    <row r="2" spans="1:10" ht="51" customHeight="1" x14ac:dyDescent="0.25">
      <c r="A2" s="53" t="s">
        <v>35</v>
      </c>
      <c r="B2" s="53"/>
      <c r="C2" s="53"/>
      <c r="D2" s="53"/>
      <c r="E2" s="53"/>
      <c r="F2" s="53"/>
      <c r="G2" s="53"/>
      <c r="H2" s="53"/>
      <c r="I2" s="53"/>
      <c r="J2" s="53"/>
    </row>
    <row r="3" spans="1:10" ht="15.75" hidden="1" customHeight="1" x14ac:dyDescent="0.25">
      <c r="A3" s="1" t="s">
        <v>0</v>
      </c>
      <c r="B3" s="1"/>
      <c r="C3" s="4"/>
      <c r="D3" s="5" t="s">
        <v>1</v>
      </c>
      <c r="E3" s="5"/>
      <c r="F3" s="6"/>
      <c r="G3" s="7"/>
      <c r="H3" s="6"/>
      <c r="I3" s="2"/>
      <c r="J3" s="3"/>
    </row>
    <row r="4" spans="1:10" ht="8.25" customHeight="1" x14ac:dyDescent="0.25"/>
    <row r="5" spans="1:10" ht="211.5" customHeight="1" x14ac:dyDescent="0.25">
      <c r="A5" s="10" t="s">
        <v>2</v>
      </c>
      <c r="B5" s="11" t="s">
        <v>33</v>
      </c>
      <c r="C5" s="51" t="s">
        <v>40</v>
      </c>
      <c r="D5" s="51" t="s">
        <v>36</v>
      </c>
      <c r="E5" s="51" t="s">
        <v>37</v>
      </c>
      <c r="F5" s="51" t="s">
        <v>38</v>
      </c>
      <c r="G5" s="11" t="s">
        <v>31</v>
      </c>
      <c r="H5" s="51" t="s">
        <v>32</v>
      </c>
      <c r="I5" s="51" t="s">
        <v>39</v>
      </c>
      <c r="J5" s="51" t="s">
        <v>34</v>
      </c>
    </row>
    <row r="6" spans="1:10" s="15" customFormat="1" ht="12.75" customHeight="1" x14ac:dyDescent="0.25">
      <c r="A6" s="12">
        <v>1</v>
      </c>
      <c r="B6" s="14">
        <v>2</v>
      </c>
      <c r="C6" s="14">
        <v>2</v>
      </c>
      <c r="D6" s="14">
        <v>3</v>
      </c>
      <c r="E6" s="14">
        <v>4</v>
      </c>
      <c r="F6" s="13">
        <v>5</v>
      </c>
      <c r="G6" s="13">
        <v>6</v>
      </c>
      <c r="H6" s="43">
        <v>7</v>
      </c>
      <c r="I6" s="43">
        <v>8</v>
      </c>
      <c r="J6" s="45">
        <v>9</v>
      </c>
    </row>
    <row r="7" spans="1:10" x14ac:dyDescent="0.25">
      <c r="A7" s="37" t="s">
        <v>3</v>
      </c>
      <c r="B7" s="47">
        <v>61057.34</v>
      </c>
      <c r="C7" s="46">
        <v>22574.3</v>
      </c>
      <c r="D7" s="46">
        <v>20897.900000000001</v>
      </c>
      <c r="E7" s="16">
        <f>C7-D7</f>
        <v>1676.3999999999978</v>
      </c>
      <c r="F7" s="17">
        <v>14</v>
      </c>
      <c r="G7" s="34">
        <v>0.76</v>
      </c>
      <c r="H7" s="17">
        <v>1</v>
      </c>
      <c r="I7" s="18">
        <f t="shared" ref="I7:I33" si="0">ROUND(E7*F7*1.302*G7*H7*12,2)</f>
        <v>278683.65999999997</v>
      </c>
      <c r="J7" s="16">
        <f>B7+I7</f>
        <v>339741</v>
      </c>
    </row>
    <row r="8" spans="1:10" x14ac:dyDescent="0.25">
      <c r="A8" s="37" t="s">
        <v>4</v>
      </c>
      <c r="B8" s="47">
        <v>12177593.16</v>
      </c>
      <c r="C8" s="46">
        <v>22574.3</v>
      </c>
      <c r="D8" s="46">
        <v>17679.900000000001</v>
      </c>
      <c r="E8" s="16">
        <f t="shared" ref="E8:E33" si="1">C8-D8</f>
        <v>4894.3999999999978</v>
      </c>
      <c r="F8" s="17">
        <v>376.4</v>
      </c>
      <c r="G8" s="17">
        <v>0.76</v>
      </c>
      <c r="H8" s="17">
        <v>0.7</v>
      </c>
      <c r="I8" s="18">
        <f t="shared" si="0"/>
        <v>15312741</v>
      </c>
      <c r="J8" s="16">
        <f t="shared" ref="J8:J33" si="2">B8+I8</f>
        <v>27490334.16</v>
      </c>
    </row>
    <row r="9" spans="1:10" x14ac:dyDescent="0.25">
      <c r="A9" s="37" t="s">
        <v>5</v>
      </c>
      <c r="B9" s="47">
        <v>950558.8</v>
      </c>
      <c r="C9" s="46">
        <v>22574.3</v>
      </c>
      <c r="D9" s="46">
        <v>21053.4</v>
      </c>
      <c r="E9" s="16">
        <f t="shared" si="1"/>
        <v>1520.8999999999978</v>
      </c>
      <c r="F9" s="17">
        <v>33.200000000000003</v>
      </c>
      <c r="G9" s="17">
        <v>0.76</v>
      </c>
      <c r="H9" s="17">
        <v>1</v>
      </c>
      <c r="I9" s="18">
        <f t="shared" si="0"/>
        <v>599576.44999999995</v>
      </c>
      <c r="J9" s="16">
        <f t="shared" si="2"/>
        <v>1550135.25</v>
      </c>
    </row>
    <row r="10" spans="1:10" x14ac:dyDescent="0.25">
      <c r="A10" s="37" t="s">
        <v>6</v>
      </c>
      <c r="B10" s="47">
        <v>830585.22</v>
      </c>
      <c r="C10" s="46">
        <v>22574.3</v>
      </c>
      <c r="D10" s="46">
        <v>15296.7</v>
      </c>
      <c r="E10" s="16">
        <f t="shared" si="1"/>
        <v>7277.5999999999985</v>
      </c>
      <c r="F10" s="17">
        <v>12</v>
      </c>
      <c r="G10" s="17">
        <v>0.76</v>
      </c>
      <c r="H10" s="17">
        <v>1</v>
      </c>
      <c r="I10" s="18">
        <f t="shared" si="0"/>
        <v>1036991.63</v>
      </c>
      <c r="J10" s="16">
        <f t="shared" si="2"/>
        <v>1867576.85</v>
      </c>
    </row>
    <row r="11" spans="1:10" x14ac:dyDescent="0.25">
      <c r="A11" s="37" t="s">
        <v>7</v>
      </c>
      <c r="B11" s="47">
        <v>1271509.8899999999</v>
      </c>
      <c r="C11" s="46">
        <v>22574.3</v>
      </c>
      <c r="D11" s="46">
        <v>20245.400000000001</v>
      </c>
      <c r="E11" s="16">
        <f t="shared" si="1"/>
        <v>2328.8999999999978</v>
      </c>
      <c r="F11" s="17">
        <v>23.5</v>
      </c>
      <c r="G11" s="17">
        <v>0.76</v>
      </c>
      <c r="H11" s="17">
        <v>1</v>
      </c>
      <c r="I11" s="18">
        <f t="shared" si="0"/>
        <v>649867.06000000006</v>
      </c>
      <c r="J11" s="16">
        <f t="shared" si="2"/>
        <v>1921376.95</v>
      </c>
    </row>
    <row r="12" spans="1:10" x14ac:dyDescent="0.25">
      <c r="A12" s="37" t="s">
        <v>8</v>
      </c>
      <c r="B12" s="47">
        <v>619369.12</v>
      </c>
      <c r="C12" s="46">
        <v>22574.3</v>
      </c>
      <c r="D12" s="46">
        <v>16502.8</v>
      </c>
      <c r="E12" s="16">
        <f t="shared" si="1"/>
        <v>6071.5</v>
      </c>
      <c r="F12" s="17">
        <v>10.4</v>
      </c>
      <c r="G12" s="17">
        <v>0.76</v>
      </c>
      <c r="H12" s="17">
        <v>1</v>
      </c>
      <c r="I12" s="18">
        <f t="shared" si="0"/>
        <v>749782.26</v>
      </c>
      <c r="J12" s="16">
        <f t="shared" si="2"/>
        <v>1369151.38</v>
      </c>
    </row>
    <row r="13" spans="1:10" x14ac:dyDescent="0.25">
      <c r="A13" s="37" t="s">
        <v>9</v>
      </c>
      <c r="B13" s="47">
        <v>512503.6</v>
      </c>
      <c r="C13" s="46">
        <v>22574.3</v>
      </c>
      <c r="D13" s="46">
        <v>20826.5</v>
      </c>
      <c r="E13" s="16">
        <f t="shared" si="1"/>
        <v>1747.7999999999993</v>
      </c>
      <c r="F13" s="17">
        <v>31</v>
      </c>
      <c r="G13" s="17">
        <v>0.76</v>
      </c>
      <c r="H13" s="17">
        <v>1</v>
      </c>
      <c r="I13" s="18">
        <f t="shared" si="0"/>
        <v>643367.69999999995</v>
      </c>
      <c r="J13" s="16">
        <f t="shared" si="2"/>
        <v>1155871.2999999998</v>
      </c>
    </row>
    <row r="14" spans="1:10" ht="17.25" customHeight="1" x14ac:dyDescent="0.25">
      <c r="A14" s="37" t="s">
        <v>10</v>
      </c>
      <c r="B14" s="47">
        <v>279926.09000000003</v>
      </c>
      <c r="C14" s="46">
        <v>22574.3</v>
      </c>
      <c r="D14" s="46">
        <v>14397.4</v>
      </c>
      <c r="E14" s="16">
        <f t="shared" si="1"/>
        <v>8176.9</v>
      </c>
      <c r="F14" s="17">
        <v>2.5</v>
      </c>
      <c r="G14" s="17">
        <v>0.76</v>
      </c>
      <c r="H14" s="17">
        <v>1.3</v>
      </c>
      <c r="I14" s="18">
        <f t="shared" si="0"/>
        <v>315557.03999999998</v>
      </c>
      <c r="J14" s="16">
        <f t="shared" si="2"/>
        <v>595483.13</v>
      </c>
    </row>
    <row r="15" spans="1:10" x14ac:dyDescent="0.25">
      <c r="A15" s="37" t="s">
        <v>11</v>
      </c>
      <c r="B15" s="47">
        <v>386038.76</v>
      </c>
      <c r="C15" s="46">
        <v>22574.3</v>
      </c>
      <c r="D15" s="46">
        <v>18955.7</v>
      </c>
      <c r="E15" s="16">
        <f t="shared" si="1"/>
        <v>3618.5999999999985</v>
      </c>
      <c r="F15" s="17">
        <v>7.3</v>
      </c>
      <c r="G15" s="17">
        <v>0.76</v>
      </c>
      <c r="H15" s="17">
        <v>1.3</v>
      </c>
      <c r="I15" s="18">
        <f t="shared" si="0"/>
        <v>407767.5</v>
      </c>
      <c r="J15" s="16">
        <f t="shared" si="2"/>
        <v>793806.26</v>
      </c>
    </row>
    <row r="16" spans="1:10" ht="16.5" customHeight="1" x14ac:dyDescent="0.25">
      <c r="A16" s="37" t="s">
        <v>12</v>
      </c>
      <c r="B16" s="47">
        <v>124967.83</v>
      </c>
      <c r="C16" s="46">
        <v>22574.3</v>
      </c>
      <c r="D16" s="46">
        <v>19425.7</v>
      </c>
      <c r="E16" s="16">
        <f t="shared" si="1"/>
        <v>3148.5999999999985</v>
      </c>
      <c r="F16" s="17">
        <v>3.7</v>
      </c>
      <c r="G16" s="17">
        <v>0.76</v>
      </c>
      <c r="H16" s="17">
        <v>1.3</v>
      </c>
      <c r="I16" s="18">
        <f t="shared" si="0"/>
        <v>179832.59</v>
      </c>
      <c r="J16" s="16">
        <f t="shared" si="2"/>
        <v>304800.42</v>
      </c>
    </row>
    <row r="17" spans="1:10" s="9" customFormat="1" x14ac:dyDescent="0.25">
      <c r="A17" s="38" t="s">
        <v>13</v>
      </c>
      <c r="B17" s="48">
        <v>316536.7</v>
      </c>
      <c r="C17" s="46">
        <v>22574.3</v>
      </c>
      <c r="D17" s="46">
        <v>18495.7</v>
      </c>
      <c r="E17" s="16">
        <f t="shared" si="1"/>
        <v>4078.5999999999985</v>
      </c>
      <c r="F17" s="17">
        <v>6.6</v>
      </c>
      <c r="G17" s="17">
        <v>0.76</v>
      </c>
      <c r="H17" s="17">
        <v>1</v>
      </c>
      <c r="I17" s="18">
        <f t="shared" si="0"/>
        <v>319639.82</v>
      </c>
      <c r="J17" s="16">
        <f t="shared" si="2"/>
        <v>636176.52</v>
      </c>
    </row>
    <row r="18" spans="1:10" x14ac:dyDescent="0.25">
      <c r="A18" s="38" t="s">
        <v>14</v>
      </c>
      <c r="B18" s="48">
        <v>187031.04000000001</v>
      </c>
      <c r="C18" s="46">
        <v>22574.3</v>
      </c>
      <c r="D18" s="46">
        <v>21068.5</v>
      </c>
      <c r="E18" s="16">
        <f t="shared" si="1"/>
        <v>1505.7999999999993</v>
      </c>
      <c r="F18" s="17">
        <v>13.5</v>
      </c>
      <c r="G18" s="17">
        <v>0.76</v>
      </c>
      <c r="H18" s="17">
        <v>1</v>
      </c>
      <c r="I18" s="18">
        <f t="shared" si="0"/>
        <v>241383.11</v>
      </c>
      <c r="J18" s="16">
        <f t="shared" si="2"/>
        <v>428414.15</v>
      </c>
    </row>
    <row r="19" spans="1:10" x14ac:dyDescent="0.25">
      <c r="A19" s="38" t="s">
        <v>15</v>
      </c>
      <c r="B19" s="48">
        <v>0</v>
      </c>
      <c r="C19" s="46">
        <v>22574.3</v>
      </c>
      <c r="D19" s="46"/>
      <c r="E19" s="16"/>
      <c r="F19" s="17">
        <v>0</v>
      </c>
      <c r="G19" s="17">
        <v>0.76</v>
      </c>
      <c r="H19" s="17">
        <v>1.3</v>
      </c>
      <c r="I19" s="18">
        <f t="shared" si="0"/>
        <v>0</v>
      </c>
      <c r="J19" s="16">
        <f t="shared" si="2"/>
        <v>0</v>
      </c>
    </row>
    <row r="20" spans="1:10" x14ac:dyDescent="0.25">
      <c r="A20" s="38" t="s">
        <v>16</v>
      </c>
      <c r="B20" s="48">
        <v>214541.87</v>
      </c>
      <c r="C20" s="46">
        <v>22574.3</v>
      </c>
      <c r="D20" s="46">
        <v>19941.7</v>
      </c>
      <c r="E20" s="16">
        <f t="shared" si="1"/>
        <v>2632.5999999999985</v>
      </c>
      <c r="F20" s="17">
        <v>7.7</v>
      </c>
      <c r="G20" s="17">
        <v>0.76</v>
      </c>
      <c r="H20" s="17">
        <v>1</v>
      </c>
      <c r="I20" s="18">
        <f t="shared" si="0"/>
        <v>240702.96</v>
      </c>
      <c r="J20" s="16">
        <f t="shared" si="2"/>
        <v>455244.82999999996</v>
      </c>
    </row>
    <row r="21" spans="1:10" x14ac:dyDescent="0.25">
      <c r="A21" s="38" t="s">
        <v>17</v>
      </c>
      <c r="B21" s="48">
        <v>1107802.47</v>
      </c>
      <c r="C21" s="46">
        <v>22574.3</v>
      </c>
      <c r="D21" s="46">
        <v>18615.7</v>
      </c>
      <c r="E21" s="16">
        <f t="shared" si="1"/>
        <v>3958.5999999999985</v>
      </c>
      <c r="F21" s="17">
        <v>21.6</v>
      </c>
      <c r="G21" s="17">
        <v>0.76</v>
      </c>
      <c r="H21" s="17">
        <v>1</v>
      </c>
      <c r="I21" s="18">
        <f t="shared" si="0"/>
        <v>1015315.92</v>
      </c>
      <c r="J21" s="16">
        <f t="shared" si="2"/>
        <v>2123118.39</v>
      </c>
    </row>
    <row r="22" spans="1:10" x14ac:dyDescent="0.25">
      <c r="A22" s="38" t="s">
        <v>18</v>
      </c>
      <c r="B22" s="48">
        <v>467686.21</v>
      </c>
      <c r="C22" s="46">
        <v>22574.3</v>
      </c>
      <c r="D22" s="46">
        <v>17369.5</v>
      </c>
      <c r="E22" s="16">
        <f t="shared" si="1"/>
        <v>5204.7999999999993</v>
      </c>
      <c r="F22" s="17">
        <v>8.1999999999999993</v>
      </c>
      <c r="G22" s="17">
        <v>0.76</v>
      </c>
      <c r="H22" s="17">
        <v>1.3</v>
      </c>
      <c r="I22" s="18">
        <f t="shared" si="0"/>
        <v>658820.44999999995</v>
      </c>
      <c r="J22" s="16">
        <f t="shared" si="2"/>
        <v>1126506.6599999999</v>
      </c>
    </row>
    <row r="23" spans="1:10" x14ac:dyDescent="0.25">
      <c r="A23" s="38" t="s">
        <v>19</v>
      </c>
      <c r="B23" s="48">
        <v>393419.27</v>
      </c>
      <c r="C23" s="46">
        <v>22574.3</v>
      </c>
      <c r="D23" s="46">
        <v>14279.4</v>
      </c>
      <c r="E23" s="16">
        <f t="shared" si="1"/>
        <v>8294.9</v>
      </c>
      <c r="F23" s="17">
        <v>3.4</v>
      </c>
      <c r="G23" s="17">
        <v>0.76</v>
      </c>
      <c r="H23" s="17">
        <v>1.3</v>
      </c>
      <c r="I23" s="18">
        <f t="shared" si="0"/>
        <v>435350.7</v>
      </c>
      <c r="J23" s="16">
        <f t="shared" si="2"/>
        <v>828769.97</v>
      </c>
    </row>
    <row r="24" spans="1:10" x14ac:dyDescent="0.25">
      <c r="A24" s="38" t="s">
        <v>20</v>
      </c>
      <c r="B24" s="48">
        <v>259222.26</v>
      </c>
      <c r="C24" s="46">
        <v>22574.3</v>
      </c>
      <c r="D24" s="46">
        <v>16473.8</v>
      </c>
      <c r="E24" s="16">
        <f t="shared" si="1"/>
        <v>6100.5</v>
      </c>
      <c r="F24" s="17">
        <v>7</v>
      </c>
      <c r="G24" s="17">
        <v>0.76</v>
      </c>
      <c r="H24" s="17">
        <v>1.3</v>
      </c>
      <c r="I24" s="18">
        <f t="shared" si="0"/>
        <v>659193.09</v>
      </c>
      <c r="J24" s="16">
        <f t="shared" si="2"/>
        <v>918415.35</v>
      </c>
    </row>
    <row r="25" spans="1:10" x14ac:dyDescent="0.25">
      <c r="A25" s="38" t="s">
        <v>21</v>
      </c>
      <c r="B25" s="48">
        <v>410781.02</v>
      </c>
      <c r="C25" s="46">
        <v>22574.3</v>
      </c>
      <c r="D25" s="46">
        <v>15787.5</v>
      </c>
      <c r="E25" s="16">
        <f t="shared" si="1"/>
        <v>6786.7999999999993</v>
      </c>
      <c r="F25" s="17">
        <v>4.5</v>
      </c>
      <c r="G25" s="17">
        <v>0.76</v>
      </c>
      <c r="H25" s="17">
        <v>1.3</v>
      </c>
      <c r="I25" s="18">
        <f t="shared" si="0"/>
        <v>471440.34</v>
      </c>
      <c r="J25" s="16">
        <f t="shared" si="2"/>
        <v>882221.3600000001</v>
      </c>
    </row>
    <row r="26" spans="1:10" x14ac:dyDescent="0.25">
      <c r="A26" s="38" t="s">
        <v>22</v>
      </c>
      <c r="B26" s="48">
        <v>288451.89</v>
      </c>
      <c r="C26" s="46">
        <v>22574.3</v>
      </c>
      <c r="D26" s="46">
        <v>19564.099999999999</v>
      </c>
      <c r="E26" s="16">
        <f t="shared" si="1"/>
        <v>3010.2000000000007</v>
      </c>
      <c r="F26" s="17">
        <v>9</v>
      </c>
      <c r="G26" s="17">
        <v>0.76</v>
      </c>
      <c r="H26" s="17">
        <v>0.7</v>
      </c>
      <c r="I26" s="18">
        <f t="shared" si="0"/>
        <v>225186.17</v>
      </c>
      <c r="J26" s="16">
        <f t="shared" si="2"/>
        <v>513638.06000000006</v>
      </c>
    </row>
    <row r="27" spans="1:10" x14ac:dyDescent="0.25">
      <c r="A27" s="38" t="s">
        <v>23</v>
      </c>
      <c r="B27" s="48">
        <v>600096.66</v>
      </c>
      <c r="C27" s="46">
        <v>22574.3</v>
      </c>
      <c r="D27" s="46">
        <v>15246.5</v>
      </c>
      <c r="E27" s="16">
        <f t="shared" si="1"/>
        <v>7327.7999999999993</v>
      </c>
      <c r="F27" s="35">
        <v>7</v>
      </c>
      <c r="G27" s="17">
        <v>0.76</v>
      </c>
      <c r="H27" s="17">
        <v>1</v>
      </c>
      <c r="I27" s="18">
        <f t="shared" si="0"/>
        <v>609084.39</v>
      </c>
      <c r="J27" s="16">
        <f t="shared" si="2"/>
        <v>1209181.05</v>
      </c>
    </row>
    <row r="28" spans="1:10" x14ac:dyDescent="0.25">
      <c r="A28" s="38" t="s">
        <v>24</v>
      </c>
      <c r="B28" s="48">
        <v>589563.43000000005</v>
      </c>
      <c r="C28" s="46">
        <v>22574.3</v>
      </c>
      <c r="D28" s="46">
        <v>19268.5</v>
      </c>
      <c r="E28" s="16">
        <f t="shared" si="1"/>
        <v>3305.7999999999993</v>
      </c>
      <c r="F28" s="17">
        <v>17.8</v>
      </c>
      <c r="G28" s="17">
        <v>0.76</v>
      </c>
      <c r="H28" s="17">
        <v>1</v>
      </c>
      <c r="I28" s="18">
        <f t="shared" si="0"/>
        <v>698718.75</v>
      </c>
      <c r="J28" s="16">
        <f t="shared" si="2"/>
        <v>1288282.1800000002</v>
      </c>
    </row>
    <row r="29" spans="1:10" x14ac:dyDescent="0.25">
      <c r="A29" s="38" t="s">
        <v>25</v>
      </c>
      <c r="B29" s="48">
        <v>806344.59</v>
      </c>
      <c r="C29" s="46">
        <v>22574.3</v>
      </c>
      <c r="D29" s="46">
        <v>18348.099999999999</v>
      </c>
      <c r="E29" s="16">
        <f t="shared" si="1"/>
        <v>4226.2000000000007</v>
      </c>
      <c r="F29" s="17">
        <v>5</v>
      </c>
      <c r="G29" s="17">
        <v>0.76</v>
      </c>
      <c r="H29" s="17">
        <v>1.3</v>
      </c>
      <c r="I29" s="18">
        <f t="shared" si="0"/>
        <v>326188.94</v>
      </c>
      <c r="J29" s="16">
        <f t="shared" si="2"/>
        <v>1132533.53</v>
      </c>
    </row>
    <row r="30" spans="1:10" s="9" customFormat="1" x14ac:dyDescent="0.25">
      <c r="A30" s="38" t="s">
        <v>26</v>
      </c>
      <c r="B30" s="48">
        <v>189378.23</v>
      </c>
      <c r="C30" s="46">
        <v>22574.3</v>
      </c>
      <c r="D30" s="46">
        <v>15125.6</v>
      </c>
      <c r="E30" s="16">
        <f t="shared" si="1"/>
        <v>7448.6999999999989</v>
      </c>
      <c r="F30" s="17">
        <v>2</v>
      </c>
      <c r="G30" s="17">
        <v>0.76</v>
      </c>
      <c r="H30" s="17">
        <v>1.3</v>
      </c>
      <c r="I30" s="18">
        <f t="shared" si="0"/>
        <v>229963.89</v>
      </c>
      <c r="J30" s="16">
        <f t="shared" si="2"/>
        <v>419342.12</v>
      </c>
    </row>
    <row r="31" spans="1:10" x14ac:dyDescent="0.25">
      <c r="A31" s="37" t="s">
        <v>27</v>
      </c>
      <c r="B31" s="47">
        <v>274197.99</v>
      </c>
      <c r="C31" s="46">
        <v>22574.3</v>
      </c>
      <c r="D31" s="46">
        <v>19800</v>
      </c>
      <c r="E31" s="16">
        <f t="shared" si="1"/>
        <v>2774.2999999999993</v>
      </c>
      <c r="F31" s="17">
        <v>6</v>
      </c>
      <c r="G31" s="17">
        <v>0.76</v>
      </c>
      <c r="H31" s="17">
        <v>1.3</v>
      </c>
      <c r="I31" s="18">
        <f t="shared" si="0"/>
        <v>256953.09</v>
      </c>
      <c r="J31" s="16">
        <f t="shared" si="2"/>
        <v>531151.07999999996</v>
      </c>
    </row>
    <row r="32" spans="1:10" x14ac:dyDescent="0.25">
      <c r="A32" s="37" t="s">
        <v>28</v>
      </c>
      <c r="B32" s="47">
        <v>221621.88</v>
      </c>
      <c r="C32" s="46">
        <v>22574.3</v>
      </c>
      <c r="D32" s="46">
        <v>21455.5</v>
      </c>
      <c r="E32" s="16">
        <f t="shared" si="1"/>
        <v>1118.7999999999993</v>
      </c>
      <c r="F32" s="17">
        <v>13</v>
      </c>
      <c r="G32" s="34">
        <v>0.76</v>
      </c>
      <c r="H32" s="17">
        <v>1.3</v>
      </c>
      <c r="I32" s="18">
        <f t="shared" si="0"/>
        <v>224514.81</v>
      </c>
      <c r="J32" s="16">
        <f t="shared" si="2"/>
        <v>446136.69</v>
      </c>
    </row>
    <row r="33" spans="1:30" x14ac:dyDescent="0.25">
      <c r="A33" s="39" t="s">
        <v>29</v>
      </c>
      <c r="B33" s="49">
        <v>748858.54</v>
      </c>
      <c r="C33" s="46">
        <v>22574.3</v>
      </c>
      <c r="D33" s="46">
        <v>17800</v>
      </c>
      <c r="E33" s="16">
        <f t="shared" si="1"/>
        <v>4774.2999999999993</v>
      </c>
      <c r="F33" s="17">
        <v>15</v>
      </c>
      <c r="G33" s="34">
        <v>0.76</v>
      </c>
      <c r="H33" s="17">
        <v>1.3</v>
      </c>
      <c r="I33" s="18">
        <f t="shared" si="0"/>
        <v>1105478.0900000001</v>
      </c>
      <c r="J33" s="16">
        <f t="shared" si="2"/>
        <v>1854336.6300000001</v>
      </c>
    </row>
    <row r="34" spans="1:30" x14ac:dyDescent="0.25">
      <c r="A34" s="40" t="s">
        <v>30</v>
      </c>
      <c r="B34" s="50">
        <f>SUM(B7:B33)</f>
        <v>24289643.859999996</v>
      </c>
      <c r="C34" s="21"/>
      <c r="D34" s="21"/>
      <c r="E34" s="20"/>
      <c r="F34" s="22"/>
      <c r="G34" s="23"/>
      <c r="H34" s="52"/>
      <c r="I34" s="24">
        <f>SUM(I7:I33)</f>
        <v>27892101.41</v>
      </c>
      <c r="J34" s="44">
        <f>SUM(J7:J33)</f>
        <v>52181745.269999996</v>
      </c>
    </row>
    <row r="35" spans="1:30" ht="15" customHeight="1" x14ac:dyDescent="0.25">
      <c r="C35" s="27"/>
      <c r="F35" s="19"/>
      <c r="G35" s="26"/>
      <c r="H35" s="19"/>
    </row>
    <row r="36" spans="1:30" ht="45" customHeight="1" x14ac:dyDescent="0.25">
      <c r="A36" s="54" t="s">
        <v>41</v>
      </c>
      <c r="B36" s="54"/>
      <c r="C36" s="54"/>
      <c r="D36" s="25"/>
      <c r="E36" s="19"/>
      <c r="F36" s="41" t="s">
        <v>41</v>
      </c>
      <c r="G36" s="26"/>
      <c r="H36" s="42"/>
      <c r="I36" s="25"/>
      <c r="K36" s="9"/>
    </row>
    <row r="37" spans="1:30" x14ac:dyDescent="0.25">
      <c r="F37" s="19"/>
      <c r="G37" s="26"/>
      <c r="H37" s="19"/>
    </row>
    <row r="38" spans="1:30" x14ac:dyDescent="0.25">
      <c r="F38" s="19"/>
      <c r="G38" s="26"/>
      <c r="H38" s="19"/>
    </row>
    <row r="39" spans="1:30" x14ac:dyDescent="0.25">
      <c r="F39" s="19"/>
      <c r="G39" s="26"/>
      <c r="H39" s="19"/>
      <c r="I39" s="28"/>
    </row>
    <row r="40" spans="1:30" x14ac:dyDescent="0.25">
      <c r="A40" s="29"/>
      <c r="B40" s="29"/>
      <c r="C40" s="31"/>
      <c r="D40" s="31"/>
      <c r="E40" s="31"/>
      <c r="F40" s="31"/>
      <c r="G40" s="30"/>
      <c r="H40" s="31"/>
      <c r="I40" s="32"/>
    </row>
    <row r="41" spans="1:30" x14ac:dyDescent="0.25">
      <c r="A41" s="29"/>
      <c r="B41" s="29"/>
      <c r="C41" s="31"/>
      <c r="D41" s="31"/>
      <c r="E41" s="31"/>
      <c r="F41" s="31"/>
      <c r="G41" s="30"/>
      <c r="H41" s="31"/>
      <c r="I41" s="32"/>
    </row>
    <row r="42" spans="1:30" x14ac:dyDescent="0.25">
      <c r="A42" s="29"/>
      <c r="B42" s="29"/>
      <c r="C42" s="31"/>
      <c r="D42" s="31"/>
      <c r="E42" s="31"/>
      <c r="F42" s="31"/>
      <c r="G42" s="30"/>
      <c r="H42" s="31"/>
      <c r="I42" s="30"/>
    </row>
    <row r="43" spans="1:30" s="9" customFormat="1" x14ac:dyDescent="0.25">
      <c r="A43" s="8"/>
      <c r="B43" s="8"/>
      <c r="G43"/>
      <c r="I43" s="36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</row>
    <row r="106" spans="1:30" s="9" customFormat="1" x14ac:dyDescent="0.25">
      <c r="A106" s="8"/>
      <c r="B106" s="8"/>
      <c r="C106" s="33"/>
      <c r="G106"/>
      <c r="I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</sheetData>
  <mergeCells count="2">
    <mergeCell ref="A2:J2"/>
    <mergeCell ref="A36:C36"/>
  </mergeCells>
  <printOptions horizontalCentered="1"/>
  <pageMargins left="0.39370078740157483" right="0.39370078740157483" top="0.19685039370078741" bottom="0.3937007874015748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ДФ к 20.09.2018</vt:lpstr>
      <vt:lpstr>'в ДФ к 20.09.2018'!Область_печати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Евгеньевна Новожилова</dc:creator>
  <cp:lastModifiedBy>Светлана А. Бородулина</cp:lastModifiedBy>
  <cp:lastPrinted>2018-09-20T09:40:29Z</cp:lastPrinted>
  <dcterms:created xsi:type="dcterms:W3CDTF">2017-04-20T08:36:52Z</dcterms:created>
  <dcterms:modified xsi:type="dcterms:W3CDTF">2018-10-15T10:57:08Z</dcterms:modified>
</cp:coreProperties>
</file>